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77" i="3" l="1"/>
  <c r="D40" i="3"/>
  <c r="D67" i="3"/>
  <c r="D71" i="3"/>
  <c r="D90" i="3"/>
  <c r="D16" i="3"/>
  <c r="D46" i="3"/>
  <c r="D81" i="3"/>
  <c r="D79" i="3"/>
  <c r="D63" i="3"/>
  <c r="D44" i="3"/>
  <c r="D49" i="3"/>
  <c r="D22" i="3" l="1"/>
  <c r="D65" i="3"/>
  <c r="D99" i="3" l="1"/>
  <c r="D116" i="3"/>
  <c r="D59" i="3" l="1"/>
  <c r="A11" i="2"/>
  <c r="A7" i="2"/>
  <c r="D113" i="3" l="1"/>
  <c r="D111" i="3"/>
  <c r="D109" i="3"/>
  <c r="D107" i="3"/>
  <c r="D105" i="3" l="1"/>
  <c r="D103" i="3"/>
  <c r="D101" i="3"/>
  <c r="D19" i="3" l="1"/>
  <c r="D52" i="3" l="1"/>
  <c r="A4" i="2" l="1"/>
  <c r="D87" i="3" l="1"/>
  <c r="D76" i="3" l="1"/>
  <c r="D13" i="3" l="1"/>
  <c r="D97" i="3"/>
  <c r="D95" i="3"/>
  <c r="D93" i="3" l="1"/>
  <c r="D68" i="3" l="1"/>
  <c r="D91" i="3" l="1"/>
  <c r="D74" i="3" l="1"/>
  <c r="D89" i="3"/>
  <c r="D82" i="3"/>
  <c r="D80" i="3"/>
  <c r="D78" i="3" l="1"/>
  <c r="D72" i="3"/>
  <c r="D70" i="3"/>
  <c r="D60" i="3"/>
  <c r="D56" i="3"/>
  <c r="D64" i="3"/>
  <c r="D62" i="3"/>
  <c r="D58" i="3"/>
  <c r="D37" i="3"/>
  <c r="D9" i="3" l="1"/>
  <c r="D23" i="3" l="1"/>
  <c r="D31" i="3"/>
  <c r="D47" i="3"/>
  <c r="D45" i="3"/>
  <c r="D43" i="3"/>
  <c r="D41" i="3"/>
  <c r="D39" i="3"/>
  <c r="D33" i="3"/>
  <c r="D29" i="3"/>
  <c r="D27" i="3"/>
  <c r="D25" i="3"/>
  <c r="D21" i="3"/>
  <c r="D15" i="3"/>
  <c r="D11" i="3"/>
  <c r="D7" i="3"/>
  <c r="A13" i="2"/>
  <c r="D117" i="3" l="1"/>
</calcChain>
</file>

<file path=xl/sharedStrings.xml><?xml version="1.0" encoding="utf-8"?>
<sst xmlns="http://schemas.openxmlformats.org/spreadsheetml/2006/main" count="258" uniqueCount="152">
  <si>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</si>
  <si>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</si>
  <si>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</si>
  <si>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</si>
  <si>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</si>
  <si>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</si>
  <si>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</si>
  <si>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</si>
  <si>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</si>
  <si>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</si>
  <si>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</si>
  <si>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</si>
  <si>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</si>
  <si>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</si>
  <si>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</si>
  <si>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</si>
  <si>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</si>
  <si>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</si>
  <si>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</si>
  <si>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</si>
  <si>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</si>
  <si>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</si>
  <si>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</si>
  <si>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</si>
  <si>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</si>
  <si>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</si>
  <si>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</si>
  <si>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</si>
  <si>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</si>
  <si>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</si>
  <si>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</si>
  <si>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</si>
  <si>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</si>
  <si>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</si>
  <si>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</si>
  <si>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</si>
  <si>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</si>
  <si>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</si>
  <si>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</si>
  <si>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</si>
  <si>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</si>
  <si>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</si>
  <si>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</si>
  <si>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</si>
  <si>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</si>
  <si>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</si>
  <si>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</si>
  <si>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</si>
  <si>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</si>
  <si>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</si>
  <si>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</si>
  <si>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</si>
  <si>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</si>
  <si>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</si>
  <si>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</si>
  <si>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</si>
  <si>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</si>
  <si>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</si>
  <si>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</si>
  <si>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</si>
  <si>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</si>
  <si>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</si>
  <si>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</si>
  <si>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</si>
  <si>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</si>
  <si>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</si>
  <si>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</si>
  <si>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</si>
  <si>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</si>
  <si>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</si>
  <si>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</si>
  <si>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</si>
  <si>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LIDL D.O.O.</t>
  </si>
  <si>
    <t>VELIKA GORICA</t>
  </si>
  <si>
    <t>Ukupno LIDL D.O.O.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</si>
  <si>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</si>
  <si>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</si>
  <si>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</si>
  <si>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</si>
  <si>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</si>
  <si>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</si>
  <si>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</si>
  <si>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</si>
  <si>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</si>
  <si>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</si>
  <si>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</si>
  <si>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</si>
  <si>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</si>
  <si>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</si>
  <si>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</si>
  <si>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</si>
  <si>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</si>
  <si>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</si>
  <si>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ŠKOLSKE NOVINE</t>
  </si>
  <si>
    <t>Ukupno ŠKOLSKE NOVINE</t>
  </si>
  <si>
    <t>LINKS DOO</t>
  </si>
  <si>
    <t>Ukupno LINKS DOO.</t>
  </si>
  <si>
    <t>4221 računala i računalna oprema</t>
  </si>
  <si>
    <t>PAZIN</t>
  </si>
  <si>
    <t>FERRO</t>
  </si>
  <si>
    <t>Ukupno FERRO</t>
  </si>
  <si>
    <t>Ukupno PLODINE D.D.</t>
  </si>
  <si>
    <t>PLODINE D.D.</t>
  </si>
  <si>
    <t>3236 zdravstvene usluge</t>
  </si>
  <si>
    <t>INFORMACIJA O TROŠENJU SREDSTAVA  ZA PROSINAC 2024. GODINE</t>
  </si>
  <si>
    <t>UKUPNO ZA PROSINAC 2024.</t>
  </si>
  <si>
    <t>Ukupno za prosinac 2024.</t>
  </si>
  <si>
    <t>BAUHAUS K.D.</t>
  </si>
  <si>
    <t>Ukupno BAUHAUS K.D.</t>
  </si>
  <si>
    <t>KAIROS IZDAVAŠTVO</t>
  </si>
  <si>
    <t>Ukupno KAIROS IZDAVAŠTVO</t>
  </si>
  <si>
    <t>1291 ostala nespomenuta potraživanja</t>
  </si>
  <si>
    <t>HZ RIF</t>
  </si>
  <si>
    <t>Ukupno HZ RIF</t>
  </si>
  <si>
    <t>ELKRON MEDICA</t>
  </si>
  <si>
    <t>Ukupno ELKRON MEDICA</t>
  </si>
  <si>
    <t>13041674782</t>
  </si>
  <si>
    <t>TERMOFRESH 93</t>
  </si>
  <si>
    <t>Ukupno TERMOFRESH 93</t>
  </si>
  <si>
    <t>STUDENAC D.O.O.</t>
  </si>
  <si>
    <t>02023029348</t>
  </si>
  <si>
    <t>OMIŠ</t>
  </si>
  <si>
    <t>Ukupno STUDENAC D.O.O.</t>
  </si>
  <si>
    <t>MOVITER</t>
  </si>
  <si>
    <t>Ukupno MOVITER</t>
  </si>
  <si>
    <t>ROVINJ</t>
  </si>
  <si>
    <t>INSPEKT PAZIN</t>
  </si>
  <si>
    <t>Ukupno INSPEKT PAZIN</t>
  </si>
  <si>
    <t>PLINARA</t>
  </si>
  <si>
    <t>Ukupno PLINARA</t>
  </si>
  <si>
    <t>PRIMAT LOGISTIKA DOO</t>
  </si>
  <si>
    <t>Ukupno PRIMAT LOGISTIKA DOO</t>
  </si>
  <si>
    <t>HRV.LESKOVAC</t>
  </si>
  <si>
    <t>Ukupno HOĆU KNJIGU DOO</t>
  </si>
  <si>
    <t>HOĆU KNJIGU DOO</t>
  </si>
  <si>
    <t>4241 knjige</t>
  </si>
  <si>
    <t>CASTROPOLA</t>
  </si>
  <si>
    <t>Ukupno CASTROPOLA</t>
  </si>
  <si>
    <t>AUTOMOTUS</t>
  </si>
  <si>
    <t>Ukupno AUTOMOTUS</t>
  </si>
  <si>
    <t>NOVE ISTARSKE KNJIŽARE</t>
  </si>
  <si>
    <t>Ukupno NOVE ISTARSKE KNJIŽARE</t>
  </si>
  <si>
    <t>TEHNOLINE TELEKOM DOO</t>
  </si>
  <si>
    <t>Ukupno TEHNOLINE TELEKOM DOO</t>
  </si>
  <si>
    <t>ELEKTRA</t>
  </si>
  <si>
    <t>Ukupno ELEKTRA</t>
  </si>
  <si>
    <t>LABIN</t>
  </si>
  <si>
    <t>VREMEPLOV RAZGLEDNICA DOO</t>
  </si>
  <si>
    <t>Ukupno VREMEPLOV RAZGLEDNICA DOO</t>
  </si>
  <si>
    <t>MEDICO</t>
  </si>
  <si>
    <t>Ukupno MEDICO</t>
  </si>
  <si>
    <t>08941105679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</si>
</sst>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zoomScale="130" zoomScaleNormal="130" workbookViewId="0">
      <selection activeCell="A100" sqref="A100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5" t="s">
        <v>104</v>
      </c>
      <c r="B4" s="45"/>
      <c r="C4" s="45"/>
      <c r="D4" s="45"/>
      <c r="E4" s="45"/>
      <c r="F4" s="1"/>
    </row>
    <row r="5" spans="1:6" s="22" customFormat="1" ht="38.25" x14ac:dyDescent="0.25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2.75" x14ac:dyDescent="0.25">
      <c r="A6" s="19" t="s">
        <v>23</v>
      </c>
      <c r="B6" s="19">
        <v>53056966535</v>
      </c>
      <c r="C6" s="19" t="s">
        <v>2</v>
      </c>
      <c r="D6" s="23">
        <v>62.22</v>
      </c>
      <c r="E6" s="18" t="s">
        <v>22</v>
      </c>
    </row>
    <row r="7" spans="1:6" s="27" customFormat="1" ht="12.75" x14ac:dyDescent="0.25">
      <c r="A7" s="40" t="s">
        <v>38</v>
      </c>
      <c r="B7" s="41"/>
      <c r="C7" s="24"/>
      <c r="D7" s="25">
        <f>SUM(D6)</f>
        <v>62.22</v>
      </c>
      <c r="E7" s="26"/>
    </row>
    <row r="8" spans="1:6" s="22" customFormat="1" ht="12.75" x14ac:dyDescent="0.25">
      <c r="A8" s="19" t="s">
        <v>21</v>
      </c>
      <c r="B8" s="19">
        <v>11294943436</v>
      </c>
      <c r="C8" s="19" t="s">
        <v>5</v>
      </c>
      <c r="D8" s="23">
        <v>317.24</v>
      </c>
      <c r="E8" s="18" t="s">
        <v>4</v>
      </c>
    </row>
    <row r="9" spans="1:6" s="27" customFormat="1" ht="12.75" x14ac:dyDescent="0.25">
      <c r="A9" s="40" t="s">
        <v>32</v>
      </c>
      <c r="B9" s="41"/>
      <c r="C9" s="24"/>
      <c r="D9" s="25">
        <f>SUM(D8:D8)</f>
        <v>317.24</v>
      </c>
      <c r="E9" s="26"/>
    </row>
    <row r="10" spans="1:6" s="22" customFormat="1" ht="12.75" x14ac:dyDescent="0.25">
      <c r="A10" s="19" t="s">
        <v>20</v>
      </c>
      <c r="B10" s="19">
        <v>71255639887</v>
      </c>
      <c r="C10" s="19" t="s">
        <v>5</v>
      </c>
      <c r="D10" s="23">
        <v>33.75</v>
      </c>
      <c r="E10" s="18" t="s">
        <v>19</v>
      </c>
    </row>
    <row r="11" spans="1:6" s="27" customFormat="1" ht="12.75" x14ac:dyDescent="0.25">
      <c r="A11" s="40" t="s">
        <v>33</v>
      </c>
      <c r="B11" s="41"/>
      <c r="C11" s="24"/>
      <c r="D11" s="25">
        <f>SUM(D10)</f>
        <v>33.75</v>
      </c>
      <c r="E11" s="26"/>
    </row>
    <row r="12" spans="1:6" s="22" customFormat="1" ht="12.75" x14ac:dyDescent="0.25">
      <c r="A12" s="19" t="s">
        <v>134</v>
      </c>
      <c r="B12" s="19">
        <v>97838993800</v>
      </c>
      <c r="C12" s="19" t="s">
        <v>2</v>
      </c>
      <c r="D12" s="23">
        <v>39.770000000000003</v>
      </c>
      <c r="E12" s="18" t="s">
        <v>135</v>
      </c>
    </row>
    <row r="13" spans="1:6" s="27" customFormat="1" ht="12.75" x14ac:dyDescent="0.25">
      <c r="A13" s="40" t="s">
        <v>133</v>
      </c>
      <c r="B13" s="41"/>
      <c r="C13" s="24"/>
      <c r="D13" s="25">
        <f>+D12</f>
        <v>39.770000000000003</v>
      </c>
      <c r="E13" s="26"/>
    </row>
    <row r="14" spans="1:6" s="22" customFormat="1" ht="12.75" x14ac:dyDescent="0.25">
      <c r="A14" s="19" t="s">
        <v>18</v>
      </c>
      <c r="B14" s="19">
        <v>79517841355</v>
      </c>
      <c r="C14" s="19" t="s">
        <v>5</v>
      </c>
      <c r="D14" s="23">
        <v>65.08</v>
      </c>
      <c r="E14" s="18" t="s">
        <v>4</v>
      </c>
    </row>
    <row r="15" spans="1:6" s="27" customFormat="1" ht="12.75" x14ac:dyDescent="0.25">
      <c r="A15" s="40" t="s">
        <v>34</v>
      </c>
      <c r="B15" s="41"/>
      <c r="C15" s="24"/>
      <c r="D15" s="25">
        <f>SUM(D14)</f>
        <v>65.08</v>
      </c>
      <c r="E15" s="26"/>
    </row>
    <row r="16" spans="1:6" s="22" customFormat="1" ht="12.75" x14ac:dyDescent="0.25">
      <c r="A16" s="19" t="s">
        <v>17</v>
      </c>
      <c r="B16" s="19">
        <v>37008532093</v>
      </c>
      <c r="C16" s="19" t="s">
        <v>5</v>
      </c>
      <c r="D16" s="23">
        <f>171.6+123.13+380.34991+229.5+660.1</f>
        <v>1564.6799100000001</v>
      </c>
      <c r="E16" s="18" t="s">
        <v>11</v>
      </c>
    </row>
    <row r="17" spans="1:6" s="22" customFormat="1" ht="12.75" x14ac:dyDescent="0.25">
      <c r="A17" s="19" t="s">
        <v>17</v>
      </c>
      <c r="B17" s="19">
        <v>37008532093</v>
      </c>
      <c r="C17" s="19" t="s">
        <v>5</v>
      </c>
      <c r="D17" s="23">
        <v>131.75</v>
      </c>
      <c r="E17" s="18" t="s">
        <v>45</v>
      </c>
    </row>
    <row r="18" spans="1:6" s="22" customFormat="1" ht="12.75" hidden="1" x14ac:dyDescent="0.25">
      <c r="A18" s="19" t="s">
        <v>17</v>
      </c>
      <c r="B18" s="19">
        <v>37008532093</v>
      </c>
      <c r="C18" s="19" t="s">
        <v>5</v>
      </c>
      <c r="D18" s="23"/>
      <c r="E18" s="18" t="s">
        <v>83</v>
      </c>
    </row>
    <row r="19" spans="1:6" s="27" customFormat="1" ht="12.75" x14ac:dyDescent="0.25">
      <c r="A19" s="40" t="s">
        <v>35</v>
      </c>
      <c r="B19" s="41"/>
      <c r="C19" s="24"/>
      <c r="D19" s="25">
        <f>SUM(D16:D18)</f>
        <v>1696.4299100000001</v>
      </c>
      <c r="E19" s="26"/>
    </row>
    <row r="20" spans="1:6" s="22" customFormat="1" ht="12.75" x14ac:dyDescent="0.25">
      <c r="A20" s="19" t="s">
        <v>16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2.75" x14ac:dyDescent="0.25">
      <c r="A21" s="40" t="s">
        <v>36</v>
      </c>
      <c r="B21" s="41"/>
      <c r="C21" s="24"/>
      <c r="D21" s="25">
        <f>SUM(D20)</f>
        <v>24.89</v>
      </c>
      <c r="E21" s="26"/>
    </row>
    <row r="22" spans="1:6" s="22" customFormat="1" ht="12.75" x14ac:dyDescent="0.25">
      <c r="A22" s="19" t="s">
        <v>15</v>
      </c>
      <c r="B22" s="19">
        <v>29524210204</v>
      </c>
      <c r="C22" s="19" t="s">
        <v>2</v>
      </c>
      <c r="D22" s="23">
        <f>22.8+101.96</f>
        <v>124.75999999999999</v>
      </c>
      <c r="E22" s="18" t="s">
        <v>14</v>
      </c>
    </row>
    <row r="23" spans="1:6" s="27" customFormat="1" ht="12.75" x14ac:dyDescent="0.25">
      <c r="A23" s="40" t="s">
        <v>37</v>
      </c>
      <c r="B23" s="41"/>
      <c r="C23" s="24"/>
      <c r="D23" s="25">
        <f>SUM(D22:D22)</f>
        <v>124.75999999999999</v>
      </c>
      <c r="E23" s="26"/>
    </row>
    <row r="24" spans="1:6" s="22" customFormat="1" ht="12.75" x14ac:dyDescent="0.25">
      <c r="A24" s="19" t="s">
        <v>142</v>
      </c>
      <c r="B24" s="19">
        <v>62579761244</v>
      </c>
      <c r="C24" s="19" t="s">
        <v>2</v>
      </c>
      <c r="D24" s="23">
        <v>360</v>
      </c>
      <c r="E24" s="18" t="s">
        <v>11</v>
      </c>
      <c r="F24" s="28"/>
    </row>
    <row r="25" spans="1:6" s="27" customFormat="1" ht="12.75" x14ac:dyDescent="0.25">
      <c r="A25" s="40" t="s">
        <v>143</v>
      </c>
      <c r="B25" s="41"/>
      <c r="C25" s="24"/>
      <c r="D25" s="25">
        <f>SUM(D24)</f>
        <v>360</v>
      </c>
      <c r="E25" s="26"/>
      <c r="F25" s="29"/>
    </row>
    <row r="26" spans="1:6" s="22" customFormat="1" ht="12.75" x14ac:dyDescent="0.25">
      <c r="A26" s="19" t="s">
        <v>144</v>
      </c>
      <c r="B26" s="19">
        <v>53086210999</v>
      </c>
      <c r="C26" s="19" t="s">
        <v>146</v>
      </c>
      <c r="D26" s="23">
        <v>750</v>
      </c>
      <c r="E26" s="18" t="s">
        <v>11</v>
      </c>
    </row>
    <row r="27" spans="1:6" s="27" customFormat="1" ht="12.75" x14ac:dyDescent="0.25">
      <c r="A27" s="40" t="s">
        <v>145</v>
      </c>
      <c r="B27" s="41"/>
      <c r="C27" s="24"/>
      <c r="D27" s="25">
        <f>SUM(D26)</f>
        <v>750</v>
      </c>
      <c r="E27" s="26"/>
    </row>
    <row r="28" spans="1:6" s="22" customFormat="1" ht="12.75" x14ac:dyDescent="0.25">
      <c r="A28" s="30" t="s">
        <v>39</v>
      </c>
      <c r="B28" s="19">
        <v>87311810356</v>
      </c>
      <c r="C28" s="19" t="s">
        <v>2</v>
      </c>
      <c r="D28" s="23">
        <v>39.9</v>
      </c>
      <c r="E28" s="18" t="s">
        <v>14</v>
      </c>
    </row>
    <row r="29" spans="1:6" s="27" customFormat="1" ht="12.75" x14ac:dyDescent="0.25">
      <c r="A29" s="40" t="s">
        <v>40</v>
      </c>
      <c r="B29" s="41"/>
      <c r="C29" s="24"/>
      <c r="D29" s="25">
        <f>SUM(D28)</f>
        <v>39.9</v>
      </c>
      <c r="E29" s="26"/>
    </row>
    <row r="30" spans="1:6" s="22" customFormat="1" ht="12.75" x14ac:dyDescent="0.25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7" customFormat="1" ht="12.75" x14ac:dyDescent="0.25">
      <c r="A31" s="40" t="s">
        <v>41</v>
      </c>
      <c r="B31" s="41"/>
      <c r="C31" s="24"/>
      <c r="D31" s="25">
        <f>SUM(D30:D30)</f>
        <v>1.66</v>
      </c>
      <c r="E31" s="26"/>
    </row>
    <row r="32" spans="1:6" s="22" customFormat="1" ht="12.75" x14ac:dyDescent="0.25">
      <c r="A32" s="19" t="s">
        <v>81</v>
      </c>
      <c r="B32" s="19">
        <v>92746272431</v>
      </c>
      <c r="C32" s="19" t="s">
        <v>5</v>
      </c>
      <c r="D32" s="23">
        <v>60</v>
      </c>
      <c r="E32" s="18" t="s">
        <v>48</v>
      </c>
    </row>
    <row r="33" spans="1:5" s="27" customFormat="1" ht="12.75" x14ac:dyDescent="0.25">
      <c r="A33" s="40" t="s">
        <v>82</v>
      </c>
      <c r="B33" s="41"/>
      <c r="C33" s="24"/>
      <c r="D33" s="25">
        <f>SUM(D32)</f>
        <v>60</v>
      </c>
      <c r="E33" s="26"/>
    </row>
    <row r="34" spans="1:5" s="22" customFormat="1" ht="25.5" hidden="1" x14ac:dyDescent="0.25">
      <c r="A34" s="19" t="s">
        <v>13</v>
      </c>
      <c r="B34" s="19">
        <v>43648767270</v>
      </c>
      <c r="C34" s="31" t="s">
        <v>49</v>
      </c>
      <c r="D34" s="23"/>
      <c r="E34" s="18" t="s">
        <v>10</v>
      </c>
    </row>
    <row r="35" spans="1:5" s="22" customFormat="1" ht="25.5" hidden="1" x14ac:dyDescent="0.25">
      <c r="A35" s="19" t="s">
        <v>13</v>
      </c>
      <c r="B35" s="19">
        <v>43648767270</v>
      </c>
      <c r="C35" s="31" t="s">
        <v>49</v>
      </c>
      <c r="D35" s="23"/>
      <c r="E35" s="18" t="s">
        <v>11</v>
      </c>
    </row>
    <row r="36" spans="1:5" s="22" customFormat="1" ht="12.75" x14ac:dyDescent="0.25">
      <c r="A36" s="19" t="s">
        <v>138</v>
      </c>
      <c r="B36" s="19">
        <v>75758915660</v>
      </c>
      <c r="C36" s="19" t="s">
        <v>98</v>
      </c>
      <c r="D36" s="23">
        <v>70.989999999999995</v>
      </c>
      <c r="E36" s="18" t="s">
        <v>45</v>
      </c>
    </row>
    <row r="37" spans="1:5" s="27" customFormat="1" ht="12.75" x14ac:dyDescent="0.25">
      <c r="A37" s="40" t="s">
        <v>139</v>
      </c>
      <c r="B37" s="41"/>
      <c r="C37" s="26"/>
      <c r="D37" s="25">
        <f>SUM(D34:D36)</f>
        <v>70.989999999999995</v>
      </c>
      <c r="E37" s="26"/>
    </row>
    <row r="38" spans="1:5" s="22" customFormat="1" ht="12.75" x14ac:dyDescent="0.25">
      <c r="A38" s="19" t="s">
        <v>140</v>
      </c>
      <c r="B38" s="19">
        <v>14390739509</v>
      </c>
      <c r="C38" s="19" t="s">
        <v>5</v>
      </c>
      <c r="D38" s="23">
        <v>878.75</v>
      </c>
      <c r="E38" s="18" t="s">
        <v>45</v>
      </c>
    </row>
    <row r="39" spans="1:5" s="27" customFormat="1" ht="12.75" x14ac:dyDescent="0.25">
      <c r="A39" s="40" t="s">
        <v>141</v>
      </c>
      <c r="B39" s="41"/>
      <c r="C39" s="24"/>
      <c r="D39" s="25">
        <f>SUM(D38)</f>
        <v>878.75</v>
      </c>
      <c r="E39" s="26"/>
    </row>
    <row r="40" spans="1:5" s="22" customFormat="1" ht="12.75" x14ac:dyDescent="0.25">
      <c r="A40" s="19" t="s">
        <v>117</v>
      </c>
      <c r="B40" s="19">
        <v>60221281170</v>
      </c>
      <c r="C40" s="19" t="s">
        <v>5</v>
      </c>
      <c r="D40" s="23">
        <f>687.5+207.5</f>
        <v>895</v>
      </c>
      <c r="E40" s="18" t="s">
        <v>45</v>
      </c>
    </row>
    <row r="41" spans="1:5" s="27" customFormat="1" ht="12.75" x14ac:dyDescent="0.25">
      <c r="A41" s="40" t="s">
        <v>118</v>
      </c>
      <c r="B41" s="41"/>
      <c r="C41" s="24"/>
      <c r="D41" s="25">
        <f>SUM(D40)</f>
        <v>895</v>
      </c>
      <c r="E41" s="26"/>
    </row>
    <row r="42" spans="1:5" s="22" customFormat="1" ht="12.75" x14ac:dyDescent="0.25">
      <c r="A42" s="19" t="s">
        <v>9</v>
      </c>
      <c r="B42" s="19">
        <v>46118101286</v>
      </c>
      <c r="C42" s="19" t="s">
        <v>8</v>
      </c>
      <c r="D42" s="23">
        <v>41.48</v>
      </c>
      <c r="E42" s="18" t="s">
        <v>7</v>
      </c>
    </row>
    <row r="43" spans="1:5" s="27" customFormat="1" ht="12.75" x14ac:dyDescent="0.25">
      <c r="A43" s="40" t="s">
        <v>42</v>
      </c>
      <c r="B43" s="41"/>
      <c r="C43" s="24"/>
      <c r="D43" s="25">
        <f>SUM(D42)</f>
        <v>41.48</v>
      </c>
      <c r="E43" s="26"/>
    </row>
    <row r="44" spans="1:5" s="22" customFormat="1" ht="12.75" x14ac:dyDescent="0.25">
      <c r="A44" s="19" t="s">
        <v>6</v>
      </c>
      <c r="B44" s="19">
        <v>19798348108</v>
      </c>
      <c r="C44" s="19" t="s">
        <v>5</v>
      </c>
      <c r="D44" s="23">
        <f>68.67+4.2</f>
        <v>72.87</v>
      </c>
      <c r="E44" s="18" t="s">
        <v>4</v>
      </c>
    </row>
    <row r="45" spans="1:5" s="27" customFormat="1" ht="12.75" x14ac:dyDescent="0.25">
      <c r="A45" s="40" t="s">
        <v>43</v>
      </c>
      <c r="B45" s="41"/>
      <c r="C45" s="24"/>
      <c r="D45" s="25">
        <f>SUM(D44)</f>
        <v>72.87</v>
      </c>
      <c r="E45" s="26"/>
    </row>
    <row r="46" spans="1:5" s="22" customFormat="1" ht="12.75" x14ac:dyDescent="0.25">
      <c r="A46" s="19" t="s">
        <v>46</v>
      </c>
      <c r="B46" s="19">
        <v>63073332379</v>
      </c>
      <c r="C46" s="19" t="s">
        <v>2</v>
      </c>
      <c r="D46" s="23">
        <f>198.75+372.01</f>
        <v>570.76</v>
      </c>
      <c r="E46" s="18" t="s">
        <v>1</v>
      </c>
    </row>
    <row r="47" spans="1:5" s="27" customFormat="1" ht="12.75" x14ac:dyDescent="0.25">
      <c r="A47" s="40" t="s">
        <v>47</v>
      </c>
      <c r="B47" s="41"/>
      <c r="C47" s="24"/>
      <c r="D47" s="25">
        <f>SUM(D46)</f>
        <v>570.76</v>
      </c>
      <c r="E47" s="26"/>
    </row>
    <row r="48" spans="1:5" s="22" customFormat="1" ht="12.75" x14ac:dyDescent="0.25">
      <c r="A48" s="19" t="s">
        <v>119</v>
      </c>
      <c r="B48" s="30" t="s">
        <v>120</v>
      </c>
      <c r="C48" s="19" t="s">
        <v>121</v>
      </c>
      <c r="D48" s="23">
        <v>24.2</v>
      </c>
      <c r="E48" s="18" t="s">
        <v>11</v>
      </c>
    </row>
    <row r="49" spans="1:5" s="27" customFormat="1" ht="12.75" x14ac:dyDescent="0.25">
      <c r="A49" s="40" t="s">
        <v>122</v>
      </c>
      <c r="B49" s="41"/>
      <c r="C49" s="24"/>
      <c r="D49" s="25">
        <f t="shared" ref="D49" si="0">SUM(D48)</f>
        <v>24.2</v>
      </c>
      <c r="E49" s="26"/>
    </row>
    <row r="50" spans="1:5" s="22" customFormat="1" ht="12.75" x14ac:dyDescent="0.25">
      <c r="A50" s="19" t="s">
        <v>50</v>
      </c>
      <c r="B50" s="19">
        <v>84409170714</v>
      </c>
      <c r="C50" s="19" t="s">
        <v>5</v>
      </c>
      <c r="D50" s="23">
        <v>148.43</v>
      </c>
      <c r="E50" s="18" t="s">
        <v>11</v>
      </c>
    </row>
    <row r="51" spans="1:5" s="22" customFormat="1" ht="12.75" x14ac:dyDescent="0.25">
      <c r="A51" s="19" t="s">
        <v>50</v>
      </c>
      <c r="B51" s="19">
        <v>84409170714</v>
      </c>
      <c r="C51" s="19" t="s">
        <v>5</v>
      </c>
      <c r="D51" s="23">
        <v>64.5</v>
      </c>
      <c r="E51" s="18" t="s">
        <v>10</v>
      </c>
    </row>
    <row r="52" spans="1:5" s="27" customFormat="1" ht="12.75" x14ac:dyDescent="0.25">
      <c r="A52" s="40" t="s">
        <v>51</v>
      </c>
      <c r="B52" s="41"/>
      <c r="C52" s="24"/>
      <c r="D52" s="25">
        <f>SUM(D50:D51)</f>
        <v>212.93</v>
      </c>
      <c r="E52" s="26"/>
    </row>
    <row r="53" spans="1:5" s="22" customFormat="1" ht="12.75" x14ac:dyDescent="0.25">
      <c r="A53" s="19" t="s">
        <v>52</v>
      </c>
      <c r="B53" s="19">
        <v>56561032745</v>
      </c>
      <c r="C53" s="19" t="s">
        <v>53</v>
      </c>
      <c r="D53" s="23">
        <v>68.8</v>
      </c>
      <c r="E53" s="18" t="s">
        <v>4</v>
      </c>
    </row>
    <row r="54" spans="1:5" s="22" customFormat="1" ht="12.75" x14ac:dyDescent="0.25">
      <c r="A54" s="19" t="s">
        <v>52</v>
      </c>
      <c r="B54" s="19">
        <v>56561032745</v>
      </c>
      <c r="C54" s="19" t="s">
        <v>53</v>
      </c>
      <c r="D54" s="23">
        <v>33.14</v>
      </c>
      <c r="E54" s="18" t="s">
        <v>76</v>
      </c>
    </row>
    <row r="55" spans="1:5" s="22" customFormat="1" ht="12.75" x14ac:dyDescent="0.25">
      <c r="A55" s="19" t="s">
        <v>52</v>
      </c>
      <c r="B55" s="19">
        <v>56561032745</v>
      </c>
      <c r="C55" s="19" t="s">
        <v>53</v>
      </c>
      <c r="D55" s="23">
        <v>10.6</v>
      </c>
      <c r="E55" s="18" t="s">
        <v>11</v>
      </c>
    </row>
    <row r="56" spans="1:5" s="27" customFormat="1" ht="12.75" x14ac:dyDescent="0.25">
      <c r="A56" s="40" t="s">
        <v>54</v>
      </c>
      <c r="B56" s="41"/>
      <c r="C56" s="24"/>
      <c r="D56" s="25">
        <f>SUM(D53:D55)</f>
        <v>112.53999999999999</v>
      </c>
      <c r="E56" s="26"/>
    </row>
    <row r="57" spans="1:5" s="22" customFormat="1" ht="12.75" x14ac:dyDescent="0.25">
      <c r="A57" s="19" t="s">
        <v>72</v>
      </c>
      <c r="B57" s="19">
        <v>66089976432</v>
      </c>
      <c r="C57" s="19" t="s">
        <v>73</v>
      </c>
      <c r="D57" s="23">
        <v>21.16</v>
      </c>
      <c r="E57" s="18" t="s">
        <v>11</v>
      </c>
    </row>
    <row r="58" spans="1:5" s="27" customFormat="1" ht="12.75" x14ac:dyDescent="0.25">
      <c r="A58" s="40" t="s">
        <v>74</v>
      </c>
      <c r="B58" s="41"/>
      <c r="C58" s="24"/>
      <c r="D58" s="25">
        <f t="shared" ref="D58" si="1">SUM(D57)</f>
        <v>21.16</v>
      </c>
      <c r="E58" s="26"/>
    </row>
    <row r="59" spans="1:5" s="22" customFormat="1" ht="12.75" x14ac:dyDescent="0.25">
      <c r="A59" s="19" t="s">
        <v>55</v>
      </c>
      <c r="B59" s="19">
        <v>26187994862</v>
      </c>
      <c r="C59" s="19" t="s">
        <v>2</v>
      </c>
      <c r="D59" s="23">
        <f>65.91+234.21</f>
        <v>300.12</v>
      </c>
      <c r="E59" s="18" t="s">
        <v>57</v>
      </c>
    </row>
    <row r="60" spans="1:5" s="27" customFormat="1" ht="12.75" x14ac:dyDescent="0.25">
      <c r="A60" s="40" t="s">
        <v>56</v>
      </c>
      <c r="B60" s="41"/>
      <c r="C60" s="24"/>
      <c r="D60" s="25">
        <f t="shared" ref="D60" si="2">SUM(D59)</f>
        <v>300.12</v>
      </c>
      <c r="E60" s="26"/>
    </row>
    <row r="61" spans="1:5" s="22" customFormat="1" ht="12.75" x14ac:dyDescent="0.25">
      <c r="A61" s="19" t="s">
        <v>114</v>
      </c>
      <c r="B61" s="30" t="s">
        <v>116</v>
      </c>
      <c r="C61" s="19" t="s">
        <v>5</v>
      </c>
      <c r="D61" s="23">
        <v>45</v>
      </c>
      <c r="E61" s="18" t="s">
        <v>103</v>
      </c>
    </row>
    <row r="62" spans="1:5" s="27" customFormat="1" ht="12.75" x14ac:dyDescent="0.25">
      <c r="A62" s="40" t="s">
        <v>115</v>
      </c>
      <c r="B62" s="41"/>
      <c r="C62" s="24"/>
      <c r="D62" s="25">
        <f t="shared" ref="D62" si="3">SUM(D61)</f>
        <v>45</v>
      </c>
      <c r="E62" s="26"/>
    </row>
    <row r="63" spans="1:5" s="22" customFormat="1" ht="12.75" x14ac:dyDescent="0.25">
      <c r="A63" s="19" t="s">
        <v>58</v>
      </c>
      <c r="B63" s="19">
        <v>27332507825</v>
      </c>
      <c r="C63" s="19" t="s">
        <v>59</v>
      </c>
      <c r="D63" s="23">
        <f>41.25+41.25</f>
        <v>82.5</v>
      </c>
      <c r="E63" s="18" t="s">
        <v>7</v>
      </c>
    </row>
    <row r="64" spans="1:5" s="27" customFormat="1" ht="12.75" x14ac:dyDescent="0.25">
      <c r="A64" s="40" t="s">
        <v>60</v>
      </c>
      <c r="B64" s="41"/>
      <c r="C64" s="24"/>
      <c r="D64" s="25">
        <f t="shared" ref="D64" si="4">SUM(D63)</f>
        <v>82.5</v>
      </c>
      <c r="E64" s="26"/>
    </row>
    <row r="65" spans="1:5" s="22" customFormat="1" ht="12.75" x14ac:dyDescent="0.25">
      <c r="A65" s="19" t="s">
        <v>61</v>
      </c>
      <c r="B65" s="19">
        <v>28019763406</v>
      </c>
      <c r="C65" s="19" t="s">
        <v>5</v>
      </c>
      <c r="D65" s="23">
        <f>7.2+19.03+7.39</f>
        <v>33.619999999999997</v>
      </c>
      <c r="E65" s="18" t="s">
        <v>10</v>
      </c>
    </row>
    <row r="66" spans="1:5" s="22" customFormat="1" ht="12.75" x14ac:dyDescent="0.25">
      <c r="A66" s="19" t="s">
        <v>61</v>
      </c>
      <c r="B66" s="19">
        <v>28019763406</v>
      </c>
      <c r="C66" s="19" t="s">
        <v>5</v>
      </c>
      <c r="D66" s="23">
        <v>226.96</v>
      </c>
      <c r="E66" s="18" t="s">
        <v>45</v>
      </c>
    </row>
    <row r="67" spans="1:5" s="22" customFormat="1" ht="12.75" x14ac:dyDescent="0.25">
      <c r="A67" s="19" t="s">
        <v>61</v>
      </c>
      <c r="B67" s="19">
        <v>28019763406</v>
      </c>
      <c r="C67" s="19" t="s">
        <v>5</v>
      </c>
      <c r="D67" s="23">
        <f>19.61+9.18+46.34+38.39</f>
        <v>113.52</v>
      </c>
      <c r="E67" s="18" t="s">
        <v>11</v>
      </c>
    </row>
    <row r="68" spans="1:5" s="27" customFormat="1" ht="12.75" x14ac:dyDescent="0.25">
      <c r="A68" s="40" t="s">
        <v>62</v>
      </c>
      <c r="B68" s="41"/>
      <c r="C68" s="24"/>
      <c r="D68" s="25">
        <f>SUM(D65:D67)</f>
        <v>374.09999999999997</v>
      </c>
      <c r="E68" s="26"/>
    </row>
    <row r="69" spans="1:5" s="22" customFormat="1" ht="12.75" x14ac:dyDescent="0.25">
      <c r="A69" s="19" t="s">
        <v>130</v>
      </c>
      <c r="B69" s="19">
        <v>64645054565</v>
      </c>
      <c r="C69" s="19" t="s">
        <v>132</v>
      </c>
      <c r="D69" s="23">
        <v>661.25</v>
      </c>
      <c r="E69" s="18" t="s">
        <v>11</v>
      </c>
    </row>
    <row r="70" spans="1:5" s="27" customFormat="1" ht="12.75" x14ac:dyDescent="0.25">
      <c r="A70" s="40" t="s">
        <v>131</v>
      </c>
      <c r="B70" s="41"/>
      <c r="C70" s="24"/>
      <c r="D70" s="25">
        <f t="shared" ref="D70" si="5">SUM(D69)</f>
        <v>661.25</v>
      </c>
      <c r="E70" s="26"/>
    </row>
    <row r="71" spans="1:5" s="22" customFormat="1" ht="12.75" x14ac:dyDescent="0.25">
      <c r="A71" s="19" t="s">
        <v>77</v>
      </c>
      <c r="B71" s="19">
        <v>47572307588</v>
      </c>
      <c r="C71" s="19" t="s">
        <v>79</v>
      </c>
      <c r="D71" s="23">
        <f>67.34+6.33+66.72</f>
        <v>140.38999999999999</v>
      </c>
      <c r="E71" s="18" t="s">
        <v>10</v>
      </c>
    </row>
    <row r="72" spans="1:5" s="27" customFormat="1" ht="12.75" x14ac:dyDescent="0.25">
      <c r="A72" s="40" t="s">
        <v>78</v>
      </c>
      <c r="B72" s="41"/>
      <c r="C72" s="24"/>
      <c r="D72" s="25">
        <f t="shared" ref="D72" si="6">SUM(D71)</f>
        <v>140.38999999999999</v>
      </c>
      <c r="E72" s="26"/>
    </row>
    <row r="73" spans="1:5" s="22" customFormat="1" ht="12.75" x14ac:dyDescent="0.25">
      <c r="A73" s="19" t="s">
        <v>102</v>
      </c>
      <c r="B73" s="19">
        <v>92510683607</v>
      </c>
      <c r="C73" s="19" t="s">
        <v>8</v>
      </c>
      <c r="D73" s="23">
        <v>341.43</v>
      </c>
      <c r="E73" s="18" t="s">
        <v>90</v>
      </c>
    </row>
    <row r="74" spans="1:5" s="27" customFormat="1" ht="12.75" x14ac:dyDescent="0.25">
      <c r="A74" s="40" t="s">
        <v>101</v>
      </c>
      <c r="B74" s="41"/>
      <c r="C74" s="24"/>
      <c r="D74" s="25">
        <f>SUM(D73:D73)</f>
        <v>341.43</v>
      </c>
      <c r="E74" s="26"/>
    </row>
    <row r="75" spans="1:5" s="22" customFormat="1" ht="12.75" x14ac:dyDescent="0.25">
      <c r="A75" s="19" t="s">
        <v>123</v>
      </c>
      <c r="B75" s="19">
        <v>15949872405</v>
      </c>
      <c r="C75" s="19" t="s">
        <v>125</v>
      </c>
      <c r="D75" s="23">
        <v>3120</v>
      </c>
      <c r="E75" s="18" t="s">
        <v>12</v>
      </c>
    </row>
    <row r="76" spans="1:5" s="27" customFormat="1" ht="12.75" x14ac:dyDescent="0.25">
      <c r="A76" s="40" t="s">
        <v>124</v>
      </c>
      <c r="B76" s="41"/>
      <c r="C76" s="24"/>
      <c r="D76" s="25">
        <f>SUM(D75:D75)</f>
        <v>3120</v>
      </c>
      <c r="E76" s="26"/>
    </row>
    <row r="77" spans="1:5" s="22" customFormat="1" ht="12.75" x14ac:dyDescent="0.25">
      <c r="A77" s="19" t="s">
        <v>63</v>
      </c>
      <c r="B77" s="19">
        <v>52931027628</v>
      </c>
      <c r="C77" s="19" t="s">
        <v>2</v>
      </c>
      <c r="D77" s="23">
        <f>102+23.38+219.73+49.86</f>
        <v>394.97</v>
      </c>
      <c r="E77" s="18" t="s">
        <v>11</v>
      </c>
    </row>
    <row r="78" spans="1:5" s="27" customFormat="1" ht="12.75" x14ac:dyDescent="0.25">
      <c r="A78" s="40" t="s">
        <v>64</v>
      </c>
      <c r="B78" s="41"/>
      <c r="C78" s="24"/>
      <c r="D78" s="25">
        <f t="shared" ref="D78" si="7">SUM(D77)</f>
        <v>394.97</v>
      </c>
      <c r="E78" s="26"/>
    </row>
    <row r="79" spans="1:5" ht="13.9" customHeight="1" x14ac:dyDescent="0.25">
      <c r="A79" s="19" t="s">
        <v>66</v>
      </c>
      <c r="B79" s="19">
        <v>41317489366</v>
      </c>
      <c r="C79" s="19" t="s">
        <v>67</v>
      </c>
      <c r="D79" s="23">
        <f>1025.32+261.08</f>
        <v>1286.3999999999999</v>
      </c>
      <c r="E79" s="18" t="s">
        <v>1</v>
      </c>
    </row>
    <row r="80" spans="1:5" s="9" customFormat="1" ht="13.9" customHeight="1" x14ac:dyDescent="0.25">
      <c r="A80" s="40" t="s">
        <v>68</v>
      </c>
      <c r="B80" s="41"/>
      <c r="C80" s="24"/>
      <c r="D80" s="25">
        <f>SUM(D79)</f>
        <v>1286.3999999999999</v>
      </c>
      <c r="E80" s="34"/>
    </row>
    <row r="81" spans="1:5" ht="13.9" customHeight="1" x14ac:dyDescent="0.25">
      <c r="A81" s="19" t="s">
        <v>136</v>
      </c>
      <c r="B81" s="19">
        <v>11635881659</v>
      </c>
      <c r="C81" s="19" t="s">
        <v>5</v>
      </c>
      <c r="D81" s="23">
        <f>178.97+440</f>
        <v>618.97</v>
      </c>
      <c r="E81" s="18" t="s">
        <v>11</v>
      </c>
    </row>
    <row r="82" spans="1:5" s="9" customFormat="1" ht="13.9" customHeight="1" x14ac:dyDescent="0.25">
      <c r="A82" s="46" t="s">
        <v>137</v>
      </c>
      <c r="B82" s="47"/>
      <c r="C82" s="24"/>
      <c r="D82" s="25">
        <f>SUM(D81)</f>
        <v>618.97</v>
      </c>
      <c r="E82" s="34"/>
    </row>
    <row r="83" spans="1:5" ht="13.9" customHeight="1" x14ac:dyDescent="0.25">
      <c r="A83" s="19" t="s">
        <v>69</v>
      </c>
      <c r="B83" s="19">
        <v>73660371074</v>
      </c>
      <c r="C83" s="19" t="s">
        <v>70</v>
      </c>
      <c r="D83" s="23">
        <v>7.18</v>
      </c>
      <c r="E83" s="18" t="s">
        <v>11</v>
      </c>
    </row>
    <row r="84" spans="1:5" ht="13.9" hidden="1" customHeight="1" x14ac:dyDescent="0.25">
      <c r="A84" s="19" t="s">
        <v>69</v>
      </c>
      <c r="B84" s="19">
        <v>73660371074</v>
      </c>
      <c r="C84" s="19" t="s">
        <v>70</v>
      </c>
      <c r="D84" s="23"/>
      <c r="E84" s="18" t="s">
        <v>10</v>
      </c>
    </row>
    <row r="85" spans="1:5" ht="13.9" hidden="1" customHeight="1" x14ac:dyDescent="0.25">
      <c r="A85" s="19" t="s">
        <v>69</v>
      </c>
      <c r="B85" s="19">
        <v>73660371074</v>
      </c>
      <c r="C85" s="19" t="s">
        <v>70</v>
      </c>
      <c r="D85" s="23"/>
      <c r="E85" s="18" t="s">
        <v>45</v>
      </c>
    </row>
    <row r="86" spans="1:5" ht="13.9" customHeight="1" x14ac:dyDescent="0.25">
      <c r="A86" s="19" t="s">
        <v>69</v>
      </c>
      <c r="B86" s="19">
        <v>73660371074</v>
      </c>
      <c r="C86" s="19" t="s">
        <v>70</v>
      </c>
      <c r="D86" s="23">
        <v>158.16</v>
      </c>
      <c r="E86" s="18" t="s">
        <v>90</v>
      </c>
    </row>
    <row r="87" spans="1:5" s="9" customFormat="1" ht="13.9" customHeight="1" x14ac:dyDescent="0.25">
      <c r="A87" s="46" t="s">
        <v>71</v>
      </c>
      <c r="B87" s="47"/>
      <c r="C87" s="24"/>
      <c r="D87" s="25">
        <f>SUM(D83:D86)</f>
        <v>165.34</v>
      </c>
      <c r="E87" s="34"/>
    </row>
    <row r="88" spans="1:5" ht="13.9" customHeight="1" x14ac:dyDescent="0.25">
      <c r="A88" s="19" t="s">
        <v>128</v>
      </c>
      <c r="B88" s="19">
        <v>18436964560</v>
      </c>
      <c r="C88" s="19" t="s">
        <v>5</v>
      </c>
      <c r="D88" s="23">
        <v>237.24</v>
      </c>
      <c r="E88" s="18" t="s">
        <v>48</v>
      </c>
    </row>
    <row r="89" spans="1:5" s="9" customFormat="1" ht="13.9" customHeight="1" x14ac:dyDescent="0.25">
      <c r="A89" s="46" t="s">
        <v>129</v>
      </c>
      <c r="B89" s="47"/>
      <c r="C89" s="24"/>
      <c r="D89" s="25">
        <f>SUM(D88)</f>
        <v>237.24</v>
      </c>
      <c r="E89" s="34"/>
    </row>
    <row r="90" spans="1:5" ht="13.9" customHeight="1" x14ac:dyDescent="0.25">
      <c r="A90" s="19" t="s">
        <v>87</v>
      </c>
      <c r="B90" s="19">
        <v>21498736764</v>
      </c>
      <c r="C90" s="19" t="s">
        <v>5</v>
      </c>
      <c r="D90" s="23">
        <f>266.31+30.8+20.79</f>
        <v>317.90000000000003</v>
      </c>
      <c r="E90" s="18" t="s">
        <v>10</v>
      </c>
    </row>
    <row r="91" spans="1:5" s="9" customFormat="1" ht="13.9" customHeight="1" x14ac:dyDescent="0.25">
      <c r="A91" s="46" t="s">
        <v>86</v>
      </c>
      <c r="B91" s="47"/>
      <c r="C91" s="24"/>
      <c r="D91" s="25">
        <f>SUM(D90)</f>
        <v>317.90000000000003</v>
      </c>
      <c r="E91" s="34"/>
    </row>
    <row r="92" spans="1:5" s="22" customFormat="1" ht="12.75" x14ac:dyDescent="0.25">
      <c r="A92" s="19" t="s">
        <v>147</v>
      </c>
      <c r="B92" s="19">
        <v>34413434459</v>
      </c>
      <c r="C92" s="19" t="s">
        <v>2</v>
      </c>
      <c r="D92" s="23">
        <v>49.14</v>
      </c>
      <c r="E92" s="18" t="s">
        <v>11</v>
      </c>
    </row>
    <row r="93" spans="1:5" s="27" customFormat="1" ht="12.75" x14ac:dyDescent="0.25">
      <c r="A93" s="40" t="s">
        <v>148</v>
      </c>
      <c r="B93" s="41"/>
      <c r="C93" s="24"/>
      <c r="D93" s="25">
        <f>SUM(D92)</f>
        <v>49.14</v>
      </c>
      <c r="E93" s="26"/>
    </row>
    <row r="94" spans="1:5" s="22" customFormat="1" ht="12.75" x14ac:dyDescent="0.25">
      <c r="A94" s="19" t="s">
        <v>112</v>
      </c>
      <c r="B94" s="30" t="s">
        <v>151</v>
      </c>
      <c r="C94" s="19" t="s">
        <v>2</v>
      </c>
      <c r="D94" s="23">
        <v>215</v>
      </c>
      <c r="E94" s="18" t="s">
        <v>48</v>
      </c>
    </row>
    <row r="95" spans="1:5" s="27" customFormat="1" ht="12.75" x14ac:dyDescent="0.25">
      <c r="A95" s="40" t="s">
        <v>113</v>
      </c>
      <c r="B95" s="41"/>
      <c r="C95" s="24"/>
      <c r="D95" s="25">
        <f>SUM(D94)</f>
        <v>215</v>
      </c>
      <c r="E95" s="26"/>
    </row>
    <row r="96" spans="1:5" s="22" customFormat="1" ht="12.75" x14ac:dyDescent="0.25">
      <c r="A96" s="19" t="s">
        <v>149</v>
      </c>
      <c r="B96" s="19">
        <v>57951842896</v>
      </c>
      <c r="C96" s="19" t="s">
        <v>8</v>
      </c>
      <c r="D96" s="23">
        <v>2240</v>
      </c>
      <c r="E96" s="18" t="s">
        <v>11</v>
      </c>
    </row>
    <row r="97" spans="1:5" s="27" customFormat="1" ht="12.75" x14ac:dyDescent="0.25">
      <c r="A97" s="40" t="s">
        <v>150</v>
      </c>
      <c r="B97" s="41"/>
      <c r="C97" s="24"/>
      <c r="D97" s="25">
        <f>SUM(D96)</f>
        <v>2240</v>
      </c>
      <c r="E97" s="26"/>
    </row>
    <row r="98" spans="1:5" s="22" customFormat="1" ht="12.75" x14ac:dyDescent="0.25">
      <c r="A98" s="19" t="s">
        <v>84</v>
      </c>
      <c r="B98" s="19">
        <v>65553879500</v>
      </c>
      <c r="C98" s="19" t="s">
        <v>2</v>
      </c>
      <c r="D98" s="23">
        <v>11</v>
      </c>
      <c r="E98" s="18" t="s">
        <v>11</v>
      </c>
    </row>
    <row r="99" spans="1:5" s="27" customFormat="1" ht="12.75" x14ac:dyDescent="0.25">
      <c r="A99" s="40" t="s">
        <v>85</v>
      </c>
      <c r="B99" s="41"/>
      <c r="C99" s="24"/>
      <c r="D99" s="25">
        <f>SUM(D98)</f>
        <v>11</v>
      </c>
      <c r="E99" s="26"/>
    </row>
    <row r="100" spans="1:5" s="22" customFormat="1" ht="12.75" hidden="1" x14ac:dyDescent="0.25">
      <c r="A100" s="19" t="s">
        <v>93</v>
      </c>
      <c r="B100" s="19">
        <v>24796394086</v>
      </c>
      <c r="C100" s="19" t="s">
        <v>2</v>
      </c>
      <c r="D100" s="23"/>
      <c r="E100" s="18" t="s">
        <v>11</v>
      </c>
    </row>
    <row r="101" spans="1:5" s="27" customFormat="1" ht="12.75" hidden="1" x14ac:dyDescent="0.25">
      <c r="A101" s="40" t="s">
        <v>94</v>
      </c>
      <c r="B101" s="41"/>
      <c r="C101" s="24"/>
      <c r="D101" s="25">
        <f>SUM(D100)</f>
        <v>0</v>
      </c>
      <c r="E101" s="26"/>
    </row>
    <row r="102" spans="1:5" s="22" customFormat="1" ht="12.75" hidden="1" x14ac:dyDescent="0.25">
      <c r="A102" s="19" t="s">
        <v>88</v>
      </c>
      <c r="B102" s="19">
        <v>45911352380</v>
      </c>
      <c r="C102" s="19" t="s">
        <v>5</v>
      </c>
      <c r="D102" s="23"/>
      <c r="E102" s="18" t="s">
        <v>48</v>
      </c>
    </row>
    <row r="103" spans="1:5" s="27" customFormat="1" ht="12.75" hidden="1" x14ac:dyDescent="0.25">
      <c r="A103" s="40" t="s">
        <v>89</v>
      </c>
      <c r="B103" s="41"/>
      <c r="C103" s="24"/>
      <c r="D103" s="25">
        <f>SUM(D102)</f>
        <v>0</v>
      </c>
      <c r="E103" s="26"/>
    </row>
    <row r="104" spans="1:5" s="22" customFormat="1" ht="12.75" x14ac:dyDescent="0.25">
      <c r="A104" s="19" t="s">
        <v>126</v>
      </c>
      <c r="B104" s="19">
        <v>33665964163</v>
      </c>
      <c r="C104" s="19" t="s">
        <v>98</v>
      </c>
      <c r="D104" s="23">
        <v>772.69</v>
      </c>
      <c r="E104" s="18" t="s">
        <v>11</v>
      </c>
    </row>
    <row r="105" spans="1:5" s="27" customFormat="1" ht="12.75" x14ac:dyDescent="0.25">
      <c r="A105" s="40" t="s">
        <v>127</v>
      </c>
      <c r="B105" s="41"/>
      <c r="C105" s="24"/>
      <c r="D105" s="25">
        <f>SUM(D104)</f>
        <v>772.69</v>
      </c>
      <c r="E105" s="26"/>
    </row>
    <row r="106" spans="1:5" s="22" customFormat="1" ht="12.75" hidden="1" x14ac:dyDescent="0.25">
      <c r="A106" s="19" t="s">
        <v>95</v>
      </c>
      <c r="B106" s="19">
        <v>32614011568</v>
      </c>
      <c r="C106" s="19" t="s">
        <v>5</v>
      </c>
      <c r="D106" s="23"/>
      <c r="E106" s="18" t="s">
        <v>97</v>
      </c>
    </row>
    <row r="107" spans="1:5" s="27" customFormat="1" ht="12.75" hidden="1" x14ac:dyDescent="0.25">
      <c r="A107" s="40" t="s">
        <v>96</v>
      </c>
      <c r="B107" s="41"/>
      <c r="C107" s="24"/>
      <c r="D107" s="25">
        <f>SUM(D106)</f>
        <v>0</v>
      </c>
      <c r="E107" s="26"/>
    </row>
    <row r="108" spans="1:5" s="22" customFormat="1" ht="12.75" x14ac:dyDescent="0.25">
      <c r="A108" s="19" t="s">
        <v>109</v>
      </c>
      <c r="B108" s="19">
        <v>81978173962</v>
      </c>
      <c r="C108" s="19" t="s">
        <v>2</v>
      </c>
      <c r="D108" s="23">
        <v>825.25</v>
      </c>
      <c r="E108" s="18" t="s">
        <v>111</v>
      </c>
    </row>
    <row r="109" spans="1:5" s="27" customFormat="1" ht="12.75" x14ac:dyDescent="0.25">
      <c r="A109" s="40" t="s">
        <v>110</v>
      </c>
      <c r="B109" s="41"/>
      <c r="C109" s="24"/>
      <c r="D109" s="25">
        <f>SUM(D108)</f>
        <v>825.25</v>
      </c>
      <c r="E109" s="26"/>
    </row>
    <row r="110" spans="1:5" s="22" customFormat="1" ht="13.9" hidden="1" customHeight="1" x14ac:dyDescent="0.25">
      <c r="A110" s="19" t="s">
        <v>91</v>
      </c>
      <c r="B110" s="19">
        <v>90629578695</v>
      </c>
      <c r="C110" s="19" t="s">
        <v>5</v>
      </c>
      <c r="D110" s="23"/>
      <c r="E110" s="18" t="s">
        <v>65</v>
      </c>
    </row>
    <row r="111" spans="1:5" s="27" customFormat="1" ht="13.9" hidden="1" customHeight="1" x14ac:dyDescent="0.25">
      <c r="A111" s="40" t="s">
        <v>92</v>
      </c>
      <c r="B111" s="41"/>
      <c r="C111" s="24"/>
      <c r="D111" s="25">
        <f>SUM(D110)</f>
        <v>0</v>
      </c>
      <c r="E111" s="26"/>
    </row>
    <row r="112" spans="1:5" s="22" customFormat="1" ht="12.75" hidden="1" x14ac:dyDescent="0.25">
      <c r="A112" s="19" t="s">
        <v>99</v>
      </c>
      <c r="B112" s="19">
        <v>94035305471</v>
      </c>
      <c r="C112" s="19" t="s">
        <v>5</v>
      </c>
      <c r="D112" s="23"/>
      <c r="E112" s="18" t="s">
        <v>11</v>
      </c>
    </row>
    <row r="113" spans="1:5" s="27" customFormat="1" ht="12.75" hidden="1" x14ac:dyDescent="0.25">
      <c r="A113" s="40" t="s">
        <v>100</v>
      </c>
      <c r="B113" s="41"/>
      <c r="C113" s="24"/>
      <c r="D113" s="25">
        <f>SUM(D112)</f>
        <v>0</v>
      </c>
      <c r="E113" s="26"/>
    </row>
    <row r="114" spans="1:5" s="22" customFormat="1" ht="12.75" x14ac:dyDescent="0.25">
      <c r="A114" s="19" t="s">
        <v>107</v>
      </c>
      <c r="B114" s="19">
        <v>71642207963</v>
      </c>
      <c r="C114" s="19" t="s">
        <v>2</v>
      </c>
      <c r="D114" s="23">
        <v>68.56</v>
      </c>
      <c r="E114" s="18" t="s">
        <v>11</v>
      </c>
    </row>
    <row r="115" spans="1:5" s="22" customFormat="1" ht="12.75" x14ac:dyDescent="0.25">
      <c r="A115" s="19" t="s">
        <v>107</v>
      </c>
      <c r="B115" s="19">
        <v>71642207963</v>
      </c>
      <c r="C115" s="19"/>
      <c r="D115" s="23">
        <v>119</v>
      </c>
      <c r="E115" s="18" t="s">
        <v>45</v>
      </c>
    </row>
    <row r="116" spans="1:5" s="27" customFormat="1" ht="12.75" x14ac:dyDescent="0.25">
      <c r="A116" s="40" t="s">
        <v>108</v>
      </c>
      <c r="B116" s="41"/>
      <c r="C116" s="24"/>
      <c r="D116" s="25">
        <f>SUM(D114:D115)</f>
        <v>187.56</v>
      </c>
      <c r="E116" s="26"/>
    </row>
    <row r="117" spans="1:5" ht="21" customHeight="1" x14ac:dyDescent="0.25">
      <c r="A117" s="42" t="s">
        <v>105</v>
      </c>
      <c r="B117" s="43"/>
      <c r="C117" s="44"/>
      <c r="D117" s="32">
        <f>+D7+D9+D11+D13+D15+D21+D23+D25+D27+D29+D31+D33+D37+D39+D41+D45+D43+D47+D19+D49+D52+D56+D58+D60+D62+D64+D68+D70+D72+D74+D76+D78+D80+D82+D87+D89+D91+D93+D95+D97+D99+D116+D101+D103+D105+D107+D109+D111+D113</f>
        <v>18862.629909999996</v>
      </c>
      <c r="E117" s="33"/>
    </row>
    <row r="118" spans="1:5" x14ac:dyDescent="0.25">
      <c r="E118" s="4"/>
    </row>
    <row r="119" spans="1:5" x14ac:dyDescent="0.25">
      <c r="E119" s="4"/>
    </row>
    <row r="120" spans="1:5" x14ac:dyDescent="0.25">
      <c r="E120" s="4"/>
    </row>
    <row r="121" spans="1:5" x14ac:dyDescent="0.25">
      <c r="E121" s="4"/>
    </row>
    <row r="122" spans="1:5" x14ac:dyDescent="0.25">
      <c r="E122" s="4"/>
    </row>
    <row r="123" spans="1:5" x14ac:dyDescent="0.25">
      <c r="E123" s="4"/>
    </row>
    <row r="124" spans="1:5" x14ac:dyDescent="0.25">
      <c r="E124" s="4"/>
    </row>
    <row r="125" spans="1:5" x14ac:dyDescent="0.25">
      <c r="E125" s="4"/>
    </row>
    <row r="126" spans="1:5" x14ac:dyDescent="0.25">
      <c r="E126" s="4"/>
    </row>
    <row r="127" spans="1:5" x14ac:dyDescent="0.25">
      <c r="E127" s="4"/>
    </row>
  </sheetData>
  <mergeCells count="51">
    <mergeCell ref="A101:B101"/>
    <mergeCell ref="A103:B103"/>
    <mergeCell ref="A105:B105"/>
    <mergeCell ref="A80:B80"/>
    <mergeCell ref="A116:B116"/>
    <mergeCell ref="A89:B89"/>
    <mergeCell ref="A91:B91"/>
    <mergeCell ref="A93:B93"/>
    <mergeCell ref="A95:B95"/>
    <mergeCell ref="A97:B97"/>
    <mergeCell ref="A99:B99"/>
    <mergeCell ref="A111:B111"/>
    <mergeCell ref="A113:B113"/>
    <mergeCell ref="A62:B62"/>
    <mergeCell ref="A64:B64"/>
    <mergeCell ref="A68:B68"/>
    <mergeCell ref="A82:B82"/>
    <mergeCell ref="A87:B87"/>
    <mergeCell ref="A70:B70"/>
    <mergeCell ref="A72:B72"/>
    <mergeCell ref="A74:B74"/>
    <mergeCell ref="A76:B76"/>
    <mergeCell ref="A78:B78"/>
    <mergeCell ref="A49:B49"/>
    <mergeCell ref="A52:B52"/>
    <mergeCell ref="A56:B56"/>
    <mergeCell ref="A58:B58"/>
    <mergeCell ref="A60:B60"/>
    <mergeCell ref="A31:B31"/>
    <mergeCell ref="A9:B9"/>
    <mergeCell ref="A11:B11"/>
    <mergeCell ref="A7:B7"/>
    <mergeCell ref="A13:B13"/>
    <mergeCell ref="A15:B15"/>
    <mergeCell ref="A19:B19"/>
    <mergeCell ref="A47:B47"/>
    <mergeCell ref="A117:C117"/>
    <mergeCell ref="A4:E4"/>
    <mergeCell ref="A33:B33"/>
    <mergeCell ref="A37:B37"/>
    <mergeCell ref="A39:B39"/>
    <mergeCell ref="A41:B41"/>
    <mergeCell ref="A43:B43"/>
    <mergeCell ref="A45:B45"/>
    <mergeCell ref="A21:B21"/>
    <mergeCell ref="A23:B23"/>
    <mergeCell ref="A25:B25"/>
    <mergeCell ref="A27:B27"/>
    <mergeCell ref="A29:B29"/>
    <mergeCell ref="A107:B107"/>
    <mergeCell ref="A109:B109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B9" sqref="B9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30</v>
      </c>
      <c r="B1" s="7"/>
      <c r="C1" s="7"/>
      <c r="D1" s="7"/>
      <c r="E1" s="7"/>
    </row>
    <row r="2" spans="1:8" x14ac:dyDescent="0.25">
      <c r="A2" s="8" t="s">
        <v>31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PROSINAC 2024. GODINE</v>
      </c>
      <c r="B4" s="49"/>
      <c r="C4" s="35"/>
      <c r="D4" s="6"/>
      <c r="F4" s="6"/>
      <c r="G4" s="1"/>
    </row>
    <row r="5" spans="1:8" s="9" customFormat="1" ht="40.15" customHeight="1" x14ac:dyDescent="0.25">
      <c r="A5" s="12" t="s">
        <v>26</v>
      </c>
      <c r="B5" s="5" t="s">
        <v>25</v>
      </c>
      <c r="C5" s="36"/>
    </row>
    <row r="6" spans="1:8" ht="30.6" customHeight="1" x14ac:dyDescent="0.25">
      <c r="A6" s="11">
        <v>2253.86</v>
      </c>
      <c r="B6" s="10" t="s">
        <v>24</v>
      </c>
      <c r="C6" s="38"/>
      <c r="D6" s="39"/>
      <c r="E6" s="39"/>
      <c r="F6" s="39"/>
      <c r="G6" s="39"/>
      <c r="H6" s="39"/>
    </row>
    <row r="7" spans="1:8" ht="30.6" customHeight="1" x14ac:dyDescent="0.25">
      <c r="A7" s="11">
        <f>39.5+71+29.06</f>
        <v>139.56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25">
      <c r="A8" s="11"/>
      <c r="B8" s="10" t="s">
        <v>75</v>
      </c>
      <c r="C8" s="38"/>
      <c r="D8" s="39"/>
      <c r="E8" s="39"/>
      <c r="F8" s="39"/>
      <c r="G8" s="39"/>
      <c r="H8" s="39"/>
    </row>
    <row r="9" spans="1:8" ht="30.6" customHeight="1" x14ac:dyDescent="0.25">
      <c r="A9" s="11">
        <v>70292.92</v>
      </c>
      <c r="B9" s="10" t="s">
        <v>80</v>
      </c>
      <c r="C9" s="38"/>
      <c r="D9" s="39"/>
      <c r="E9" s="39"/>
      <c r="F9" s="39"/>
      <c r="G9" s="39"/>
      <c r="H9" s="39"/>
    </row>
    <row r="10" spans="1:8" ht="30.6" customHeight="1" x14ac:dyDescent="0.25">
      <c r="A10" s="11">
        <v>11219.13</v>
      </c>
      <c r="B10" s="10" t="s">
        <v>44</v>
      </c>
      <c r="C10" s="38"/>
      <c r="D10" s="39"/>
      <c r="E10" s="39"/>
      <c r="F10" s="39"/>
      <c r="G10" s="39"/>
      <c r="H10" s="39"/>
    </row>
    <row r="11" spans="1:8" ht="30.6" customHeight="1" x14ac:dyDescent="0.25">
      <c r="A11" s="11">
        <f>9900+700+600</f>
        <v>11200</v>
      </c>
      <c r="B11" s="10" t="s">
        <v>0</v>
      </c>
      <c r="C11" s="38"/>
      <c r="D11" s="39"/>
      <c r="E11" s="39"/>
      <c r="F11" s="39"/>
      <c r="G11" s="39"/>
      <c r="H11" s="39"/>
    </row>
    <row r="12" spans="1:8" ht="30.6" customHeight="1" x14ac:dyDescent="0.25">
      <c r="A12" s="11">
        <v>1131.28</v>
      </c>
      <c r="B12" s="10" t="s">
        <v>65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25">
      <c r="A13" s="13">
        <f>SUM(A6:A12)</f>
        <v>96236.75</v>
      </c>
      <c r="B13" s="14" t="s">
        <v>106</v>
      </c>
      <c r="C13" s="37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2025-01-16T14:40:49Z</cp:lastPrinted>
  <dcterms:created xsi:type="dcterms:W3CDTF">2024-02-09T11:47:19Z</dcterms:created>
  <dcterms:modified xsi:type="dcterms:W3CDTF">2025-01-17T08:55:26Z</dcterms:modified>
</cp:coreProperties>
</file>