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30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D96" i="3" l="1"/>
  <c r="D13" i="3"/>
  <c r="D93" i="3"/>
  <c r="D76" i="3"/>
  <c r="A7" i="2"/>
  <c r="D91" i="3"/>
  <c r="D8" i="3"/>
  <c r="D89" i="3"/>
  <c r="D87" i="3" l="1"/>
  <c r="D42" i="3"/>
  <c r="D20" i="3"/>
  <c r="D48" i="3"/>
  <c r="D54" i="3"/>
  <c r="D80" i="3"/>
  <c r="D84" i="3" l="1"/>
  <c r="D46" i="3"/>
  <c r="A9" i="2" l="1"/>
  <c r="A8" i="2"/>
  <c r="D65" i="3" l="1"/>
  <c r="D85" i="3" l="1"/>
  <c r="D71" i="3" l="1"/>
  <c r="D83" i="3"/>
  <c r="D81" i="3"/>
  <c r="D79" i="3"/>
  <c r="D77" i="3"/>
  <c r="D95" i="3" l="1"/>
  <c r="D75" i="3"/>
  <c r="D73" i="3"/>
  <c r="D69" i="3"/>
  <c r="D67" i="3"/>
  <c r="D57" i="3"/>
  <c r="D53" i="3"/>
  <c r="D61" i="3"/>
  <c r="D59" i="3"/>
  <c r="D55" i="3"/>
  <c r="D49" i="3"/>
  <c r="D47" i="3"/>
  <c r="D35" i="3"/>
  <c r="D9" i="3" l="1"/>
  <c r="D21" i="3" l="1"/>
  <c r="D29" i="3"/>
  <c r="D45" i="3"/>
  <c r="D43" i="3"/>
  <c r="D41" i="3"/>
  <c r="D39" i="3"/>
  <c r="D37" i="3"/>
  <c r="D31" i="3"/>
  <c r="D27" i="3"/>
  <c r="D25" i="3"/>
  <c r="D23" i="3"/>
  <c r="D19" i="3"/>
  <c r="D17" i="3"/>
  <c r="D15" i="3"/>
  <c r="D11" i="3"/>
  <c r="D7" i="3"/>
  <c r="A12" i="2"/>
</calcChain>
</file>

<file path=xl/sharedStrings.xml><?xml version="1.0" encoding="utf-8"?>
<sst xmlns="http://schemas.openxmlformats.org/spreadsheetml/2006/main" count="206" uniqueCount="130">
  <si>
    <t>3121 ostali rashodi za zaposlene</t>
  </si>
  <si>
    <t>3223 energija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</si>
  <si>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</si>
  <si>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</si>
  <si>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</si>
  <si>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</si>
  <si>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</si>
  <si>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</si>
  <si>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</si>
  <si>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</si>
  <si>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</si>
  <si>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3221 uredski materijal i ostli materijalni rashodi</t>
  </si>
  <si>
    <t>3211 službena putovanja</t>
  </si>
  <si>
    <t>VOGER D.O.O.</t>
  </si>
  <si>
    <t>3231 usluge telefona, pošte i prijevoza</t>
  </si>
  <si>
    <t>A1 HRVATSKA D.O.O.</t>
  </si>
  <si>
    <t>LEXPERA D.O.O.</t>
  </si>
  <si>
    <t>PAJO D.O.O.</t>
  </si>
  <si>
    <t>GRAD PULA-POLA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</si>
  <si>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</si>
  <si>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</si>
  <si>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</si>
  <si>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</si>
  <si>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</si>
  <si>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</si>
  <si>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</si>
  <si>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</si>
  <si>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</si>
  <si>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</si>
  <si>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</si>
  <si>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INDUSTRIJSKO - OBRTNIČKA ŠKOLA PULA</t>
  </si>
  <si>
    <t>Rizzijeva 40, 52100 Pula</t>
  </si>
  <si>
    <t>Ukupno PULA HERCULANEA D.O.O.</t>
  </si>
  <si>
    <t>Ukupno BAKIN GERŠIĆ K.D.</t>
  </si>
  <si>
    <t>Ukupno GRAD PULA-POLA</t>
  </si>
  <si>
    <t>Ukupno PAJO D.O.O.</t>
  </si>
  <si>
    <t>Ukupno LEXPERA D.O.O.</t>
  </si>
  <si>
    <t>Ukupno A1 HRVATSKA D.O.O.</t>
  </si>
  <si>
    <t>Ukupno RBA DD</t>
  </si>
  <si>
    <t>HRVATSKA POŠTA DD</t>
  </si>
  <si>
    <t>Ukupno HRVATSKA POŠTA D.D.</t>
  </si>
  <si>
    <t>Ukupno FINA</t>
  </si>
  <si>
    <t>Ukupno VOGER D.O.O.</t>
  </si>
  <si>
    <t>Ukupno NETCOM D.O.O.</t>
  </si>
  <si>
    <t>Ukupno VODOVOD D.O.O.</t>
  </si>
  <si>
    <t>3111 bruto plaće za redovan rad (ukupan iznos bez bolovanja bna teret HZZO-a</t>
  </si>
  <si>
    <t>3132 doprinosi za obvezno zdravstveno osiguranje na bruto</t>
  </si>
  <si>
    <t xml:space="preserve">Ukupno </t>
  </si>
  <si>
    <t>3225 sitni inventar i auto gume</t>
  </si>
  <si>
    <t>HEP-OPSKRBA D.O.O.</t>
  </si>
  <si>
    <t>Ukupno HEP-OPSKRBA D.O.O.</t>
  </si>
  <si>
    <t xml:space="preserve">PORETTI </t>
  </si>
  <si>
    <t>3232 usluge tekućeg i investicijskog održavanja</t>
  </si>
  <si>
    <t>Ukupno PORETTI</t>
  </si>
  <si>
    <t>NOVI LIST DD</t>
  </si>
  <si>
    <t>Ukupno NOVI LIST D.D.</t>
  </si>
  <si>
    <t>PETROL D.O.O.</t>
  </si>
  <si>
    <t>Ukupno PETROL D.O.O.</t>
  </si>
  <si>
    <t>SV.MARIJA NA KRASU</t>
  </si>
  <si>
    <t>OMNIS COLOR ISTRA D.O.O.</t>
  </si>
  <si>
    <t>Ukupno OMNIS COLOR ISTRA D.O.O.</t>
  </si>
  <si>
    <t>VITALIS VODA</t>
  </si>
  <si>
    <t>ŽMINJ</t>
  </si>
  <si>
    <t>Ukupno VITALIS VODA</t>
  </si>
  <si>
    <t>CROATIA OSIGURANJE DD</t>
  </si>
  <si>
    <t>Ukupno CROATIA OSIGURANJE D.D.</t>
  </si>
  <si>
    <t>3292 premije osiguranja</t>
  </si>
  <si>
    <t>LEPRINKA D.O.O.</t>
  </si>
  <si>
    <t>OPATIJA</t>
  </si>
  <si>
    <t>Ukupno LEPRINKA D.O.O.</t>
  </si>
  <si>
    <t>PEEM D.O.O.</t>
  </si>
  <si>
    <t>Ukupno PEEM D.O.O.</t>
  </si>
  <si>
    <t>BON-TON D.O.O.</t>
  </si>
  <si>
    <t>Ukupno BON-TON D.O.O.</t>
  </si>
  <si>
    <t>3237 intelektualne i osobne usluge</t>
  </si>
  <si>
    <t>HEP-PLIN D.O.O.</t>
  </si>
  <si>
    <t>OSIJEK</t>
  </si>
  <si>
    <t>Ukupno HEP-PLIN D.O.O.</t>
  </si>
  <si>
    <t>PEVEX D.D.</t>
  </si>
  <si>
    <t>SESVETE</t>
  </si>
  <si>
    <t>Ukupno PEVEX D.D.</t>
  </si>
  <si>
    <t>1291 potraživanja za predujmove</t>
  </si>
  <si>
    <t>LIDL D.O.O.</t>
  </si>
  <si>
    <t>VELIKA GORICA</t>
  </si>
  <si>
    <t>Ukupno LIDL D.O.O.</t>
  </si>
  <si>
    <t>INFORMACIJA O TROŠENJU SREDSTAVA  ZA TRAVANJ 2024. GODINE</t>
  </si>
  <si>
    <t>INFORMACIJA O TROŠENJU SREDSTAVA 
ZA TRAVANJ 2024. GODINE</t>
  </si>
  <si>
    <t>Ukupno za travanj 2024.</t>
  </si>
  <si>
    <t>UKUPNO ZA TRAVANJ 2024.</t>
  </si>
  <si>
    <t>Ukupno AP - SPLIT DOO</t>
  </si>
  <si>
    <t>AP - SPPLIT D.O.O.</t>
  </si>
  <si>
    <t>SPLIT</t>
  </si>
  <si>
    <t>NAVIGO 2000 D.O.O.</t>
  </si>
  <si>
    <t>NARODNE NOVINE D.D.</t>
  </si>
  <si>
    <t>Ukupno NARODNE NOVINE D.D.</t>
  </si>
  <si>
    <t>Ukupno NAVIGO 2000 D.O.O.</t>
  </si>
  <si>
    <t>SEH</t>
  </si>
  <si>
    <t>56822948795</t>
  </si>
  <si>
    <t>Ukupno SEH</t>
  </si>
  <si>
    <t>MARTELLO TRAINING LTD.</t>
  </si>
  <si>
    <t>Ukupno MARTELLO TRAINING LTD.</t>
  </si>
  <si>
    <t>BRAY, IRSKA</t>
  </si>
  <si>
    <t>3235200WH</t>
  </si>
  <si>
    <t>3241 naknade troškova osobama izvan radnog odnosa</t>
  </si>
  <si>
    <t>LA ELEKTRA D.O.O.</t>
  </si>
  <si>
    <t>Ukupno LA ELEKTRA D.O.O.</t>
  </si>
  <si>
    <t>UČKA D.O.O.</t>
  </si>
  <si>
    <t>Ukupno UČKA D.O.O.</t>
  </si>
  <si>
    <t>3235 zakupnine i najamnine</t>
  </si>
  <si>
    <t>KOVJANIĆ D.O.O.</t>
  </si>
  <si>
    <t>Ukupno KOVJANIĆ D.O.O.</t>
  </si>
  <si>
    <t>MEHATRON D.O.O.</t>
  </si>
  <si>
    <t>NZZJZ PGŽ</t>
  </si>
  <si>
    <t>Ukupno NZZJZ PGŽ</t>
  </si>
  <si>
    <t>KONCEPTING</t>
  </si>
  <si>
    <t>Ukupno KONCEPTING</t>
  </si>
  <si>
    <t>3213 stručno usavršavanje zaposlenka</t>
  </si>
  <si>
    <t>SPAR D.O.O.</t>
  </si>
  <si>
    <t>Ukupno SPAR D.O.O.</t>
  </si>
  <si>
    <t>Ukupno MEHATRON D.O.O.</t>
  </si>
  <si>
    <t>TRIO I D.O.O.</t>
  </si>
  <si>
    <t>Ukupno TRIO I D.O.O.</t>
  </si>
  <si>
    <t>BUZET</t>
  </si>
  <si>
    <t>GRAWE DD</t>
  </si>
  <si>
    <t>Ukupno GRAWE D.D.</t>
  </si>
  <si>
    <t>DIMS D.O.O.</t>
  </si>
  <si>
    <t>Ukupno DIMS D.O.O.</t>
  </si>
  <si>
    <r>
      <t xml:space="preserve">3227 službena, </t>
    </r>
    <r>
      <rPr>
        <sz val="9"/>
        <rFont val="Arial Narrow"/>
        <family val="2"/>
        <charset val="238"/>
      </rPr>
      <t>radna i zaštitna odjeća i obuća</t>
    </r>
  </si>
  <si>
    <t>AGD</t>
  </si>
  <si>
    <t>Ukupno 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</si>
</sst>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4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46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/>
    <xf numFmtId="166" fontId="1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tabSelected="1" topLeftCell="A49" zoomScale="150" zoomScaleNormal="150" workbookViewId="0">
      <selection activeCell="A90" sqref="A90"/>
    </sheetView>
  </sheetViews>
  <sheetFormatPr defaultColWidth="8.75" defaultRowHeight="15.75" x14ac:dyDescent="0.25"/>
  <cols>
    <col min="1" max="1" width="23" style="1" customWidth="1"/>
    <col min="2" max="2" width="10.875" style="1" bestFit="1" customWidth="1"/>
    <col min="3" max="3" width="13.25" style="1" customWidth="1"/>
    <col min="4" max="4" width="10.8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s="9" customFormat="1" x14ac:dyDescent="0.25">
      <c r="A1" s="16" t="s">
        <v>30</v>
      </c>
      <c r="B1" s="17"/>
      <c r="C1" s="17"/>
      <c r="D1" s="17"/>
      <c r="E1" s="2"/>
    </row>
    <row r="2" spans="1:6" x14ac:dyDescent="0.25">
      <c r="A2" s="8" t="s">
        <v>31</v>
      </c>
      <c r="B2" s="7"/>
      <c r="C2" s="7"/>
      <c r="D2" s="7"/>
    </row>
    <row r="4" spans="1:6" s="9" customFormat="1" ht="24.6" customHeight="1" x14ac:dyDescent="0.25">
      <c r="A4" s="41" t="s">
        <v>85</v>
      </c>
      <c r="B4" s="41"/>
      <c r="C4" s="41"/>
      <c r="D4" s="41"/>
      <c r="E4" s="41"/>
      <c r="F4" s="1"/>
    </row>
    <row r="5" spans="1:6" s="23" customFormat="1" ht="38.25" x14ac:dyDescent="0.25">
      <c r="A5" s="21" t="s">
        <v>29</v>
      </c>
      <c r="B5" s="22" t="s">
        <v>28</v>
      </c>
      <c r="C5" s="22" t="s">
        <v>27</v>
      </c>
      <c r="D5" s="22" t="s">
        <v>26</v>
      </c>
      <c r="E5" s="21" t="s">
        <v>25</v>
      </c>
    </row>
    <row r="6" spans="1:6" s="23" customFormat="1" ht="12.75" x14ac:dyDescent="0.25">
      <c r="A6" s="20" t="s">
        <v>23</v>
      </c>
      <c r="B6" s="20">
        <v>53056966535</v>
      </c>
      <c r="C6" s="20" t="s">
        <v>2</v>
      </c>
      <c r="D6" s="24">
        <v>47.63</v>
      </c>
      <c r="E6" s="19" t="s">
        <v>22</v>
      </c>
    </row>
    <row r="7" spans="1:6" s="28" customFormat="1" ht="12.75" x14ac:dyDescent="0.25">
      <c r="A7" s="36" t="s">
        <v>38</v>
      </c>
      <c r="B7" s="37"/>
      <c r="C7" s="25"/>
      <c r="D7" s="26">
        <f>SUM(D6)</f>
        <v>47.63</v>
      </c>
      <c r="E7" s="27"/>
    </row>
    <row r="8" spans="1:6" s="23" customFormat="1" ht="12.75" x14ac:dyDescent="0.25">
      <c r="A8" s="20" t="s">
        <v>21</v>
      </c>
      <c r="B8" s="20">
        <v>11294943436</v>
      </c>
      <c r="C8" s="20" t="s">
        <v>5</v>
      </c>
      <c r="D8" s="24">
        <f>274.77+331.83</f>
        <v>606.59999999999991</v>
      </c>
      <c r="E8" s="19" t="s">
        <v>4</v>
      </c>
    </row>
    <row r="9" spans="1:6" s="28" customFormat="1" ht="12.75" x14ac:dyDescent="0.25">
      <c r="A9" s="36" t="s">
        <v>32</v>
      </c>
      <c r="B9" s="37"/>
      <c r="C9" s="25"/>
      <c r="D9" s="26">
        <f>SUM(D8:D8)</f>
        <v>606.59999999999991</v>
      </c>
      <c r="E9" s="27"/>
    </row>
    <row r="10" spans="1:6" s="23" customFormat="1" ht="12.75" x14ac:dyDescent="0.25">
      <c r="A10" s="20" t="s">
        <v>20</v>
      </c>
      <c r="B10" s="20">
        <v>71255639887</v>
      </c>
      <c r="C10" s="20" t="s">
        <v>5</v>
      </c>
      <c r="D10" s="24">
        <v>33.19</v>
      </c>
      <c r="E10" s="19" t="s">
        <v>19</v>
      </c>
    </row>
    <row r="11" spans="1:6" s="28" customFormat="1" ht="12.75" x14ac:dyDescent="0.25">
      <c r="A11" s="36" t="s">
        <v>33</v>
      </c>
      <c r="B11" s="37"/>
      <c r="C11" s="25"/>
      <c r="D11" s="26">
        <f>SUM(D10)</f>
        <v>33.19</v>
      </c>
      <c r="E11" s="27"/>
    </row>
    <row r="12" spans="1:6" s="23" customFormat="1" ht="12.75" hidden="1" x14ac:dyDescent="0.25">
      <c r="A12" s="20" t="s">
        <v>51</v>
      </c>
      <c r="B12" s="20">
        <v>61842001846</v>
      </c>
      <c r="C12" s="20" t="s">
        <v>5</v>
      </c>
      <c r="D12" s="24"/>
      <c r="E12" s="19" t="s">
        <v>52</v>
      </c>
    </row>
    <row r="13" spans="1:6" s="28" customFormat="1" ht="12.75" hidden="1" x14ac:dyDescent="0.25">
      <c r="A13" s="36" t="s">
        <v>53</v>
      </c>
      <c r="B13" s="37"/>
      <c r="C13" s="25"/>
      <c r="D13" s="26">
        <f>+D12</f>
        <v>0</v>
      </c>
      <c r="E13" s="27"/>
    </row>
    <row r="14" spans="1:6" s="23" customFormat="1" ht="12.75" x14ac:dyDescent="0.25">
      <c r="A14" s="20" t="s">
        <v>18</v>
      </c>
      <c r="B14" s="20">
        <v>79517841355</v>
      </c>
      <c r="C14" s="20" t="s">
        <v>5</v>
      </c>
      <c r="D14" s="24">
        <v>65.03</v>
      </c>
      <c r="E14" s="19" t="s">
        <v>4</v>
      </c>
    </row>
    <row r="15" spans="1:6" s="28" customFormat="1" ht="12.75" x14ac:dyDescent="0.25">
      <c r="A15" s="36" t="s">
        <v>34</v>
      </c>
      <c r="B15" s="37"/>
      <c r="C15" s="25"/>
      <c r="D15" s="26">
        <f>SUM(D14)</f>
        <v>65.03</v>
      </c>
      <c r="E15" s="27"/>
    </row>
    <row r="16" spans="1:6" s="23" customFormat="1" ht="12.75" x14ac:dyDescent="0.25">
      <c r="A16" s="20" t="s">
        <v>17</v>
      </c>
      <c r="B16" s="20">
        <v>37008532093</v>
      </c>
      <c r="C16" s="20" t="s">
        <v>5</v>
      </c>
      <c r="D16" s="24">
        <v>603.85</v>
      </c>
      <c r="E16" s="19" t="s">
        <v>11</v>
      </c>
    </row>
    <row r="17" spans="1:6" s="28" customFormat="1" ht="12.75" x14ac:dyDescent="0.25">
      <c r="A17" s="36" t="s">
        <v>35</v>
      </c>
      <c r="B17" s="37"/>
      <c r="C17" s="25"/>
      <c r="D17" s="26">
        <f>SUM(D16)</f>
        <v>603.85</v>
      </c>
      <c r="E17" s="27"/>
    </row>
    <row r="18" spans="1:6" s="23" customFormat="1" ht="12.75" x14ac:dyDescent="0.25">
      <c r="A18" s="20" t="s">
        <v>16</v>
      </c>
      <c r="B18" s="20">
        <v>79506290597</v>
      </c>
      <c r="C18" s="20" t="s">
        <v>2</v>
      </c>
      <c r="D18" s="24">
        <v>24.89</v>
      </c>
      <c r="E18" s="19" t="s">
        <v>11</v>
      </c>
    </row>
    <row r="19" spans="1:6" s="28" customFormat="1" ht="12.75" x14ac:dyDescent="0.25">
      <c r="A19" s="36" t="s">
        <v>36</v>
      </c>
      <c r="B19" s="37"/>
      <c r="C19" s="25"/>
      <c r="D19" s="26">
        <f>SUM(D18)</f>
        <v>24.89</v>
      </c>
      <c r="E19" s="27"/>
    </row>
    <row r="20" spans="1:6" s="23" customFormat="1" ht="12.75" x14ac:dyDescent="0.25">
      <c r="A20" s="20" t="s">
        <v>15</v>
      </c>
      <c r="B20" s="20">
        <v>29524210204</v>
      </c>
      <c r="C20" s="20" t="s">
        <v>2</v>
      </c>
      <c r="D20" s="24">
        <f>112.51+23</f>
        <v>135.51</v>
      </c>
      <c r="E20" s="19" t="s">
        <v>14</v>
      </c>
    </row>
    <row r="21" spans="1:6" s="28" customFormat="1" ht="12.75" x14ac:dyDescent="0.25">
      <c r="A21" s="36" t="s">
        <v>37</v>
      </c>
      <c r="B21" s="37"/>
      <c r="C21" s="25"/>
      <c r="D21" s="26">
        <f>SUM(D20:D20)</f>
        <v>135.51</v>
      </c>
      <c r="E21" s="27"/>
    </row>
    <row r="22" spans="1:6" s="23" customFormat="1" ht="12.75" x14ac:dyDescent="0.25">
      <c r="A22" s="20" t="s">
        <v>104</v>
      </c>
      <c r="B22" s="20">
        <v>21498736764</v>
      </c>
      <c r="C22" s="20" t="s">
        <v>5</v>
      </c>
      <c r="D22" s="24">
        <v>8.75</v>
      </c>
      <c r="E22" s="19" t="s">
        <v>10</v>
      </c>
      <c r="F22" s="29"/>
    </row>
    <row r="23" spans="1:6" s="28" customFormat="1" ht="12.75" x14ac:dyDescent="0.25">
      <c r="A23" s="36" t="s">
        <v>105</v>
      </c>
      <c r="B23" s="37"/>
      <c r="C23" s="25"/>
      <c r="D23" s="26">
        <f>SUM(D22)</f>
        <v>8.75</v>
      </c>
      <c r="E23" s="27"/>
      <c r="F23" s="30"/>
    </row>
    <row r="24" spans="1:6" s="23" customFormat="1" ht="12.75" x14ac:dyDescent="0.25">
      <c r="A24" s="20" t="s">
        <v>106</v>
      </c>
      <c r="B24" s="20">
        <v>49668377288</v>
      </c>
      <c r="C24" s="20" t="s">
        <v>5</v>
      </c>
      <c r="D24" s="24">
        <v>331.93</v>
      </c>
      <c r="E24" s="19" t="s">
        <v>11</v>
      </c>
    </row>
    <row r="25" spans="1:6" s="28" customFormat="1" ht="12.75" x14ac:dyDescent="0.25">
      <c r="A25" s="36" t="s">
        <v>107</v>
      </c>
      <c r="B25" s="37"/>
      <c r="C25" s="25"/>
      <c r="D25" s="26">
        <f>SUM(D24)</f>
        <v>331.93</v>
      </c>
      <c r="E25" s="27"/>
    </row>
    <row r="26" spans="1:6" s="23" customFormat="1" ht="12.75" x14ac:dyDescent="0.25">
      <c r="A26" s="31" t="s">
        <v>39</v>
      </c>
      <c r="B26" s="20">
        <v>87311810356</v>
      </c>
      <c r="C26" s="20" t="s">
        <v>2</v>
      </c>
      <c r="D26" s="24">
        <v>38.020000000000003</v>
      </c>
      <c r="E26" s="19" t="s">
        <v>14</v>
      </c>
    </row>
    <row r="27" spans="1:6" s="28" customFormat="1" ht="12.75" x14ac:dyDescent="0.25">
      <c r="A27" s="36" t="s">
        <v>40</v>
      </c>
      <c r="B27" s="37"/>
      <c r="C27" s="25"/>
      <c r="D27" s="26">
        <f>SUM(D26)</f>
        <v>38.020000000000003</v>
      </c>
      <c r="E27" s="27"/>
    </row>
    <row r="28" spans="1:6" s="23" customFormat="1" ht="12.75" x14ac:dyDescent="0.25">
      <c r="A28" s="20" t="s">
        <v>3</v>
      </c>
      <c r="B28" s="20">
        <v>85821130368</v>
      </c>
      <c r="C28" s="20" t="s">
        <v>2</v>
      </c>
      <c r="D28" s="24">
        <v>1.66</v>
      </c>
      <c r="E28" s="19" t="s">
        <v>7</v>
      </c>
    </row>
    <row r="29" spans="1:6" s="28" customFormat="1" ht="12.75" x14ac:dyDescent="0.25">
      <c r="A29" s="36" t="s">
        <v>41</v>
      </c>
      <c r="B29" s="37"/>
      <c r="C29" s="25"/>
      <c r="D29" s="26">
        <f>SUM(D28:D28)</f>
        <v>1.66</v>
      </c>
      <c r="E29" s="27"/>
    </row>
    <row r="30" spans="1:6" s="23" customFormat="1" ht="12.75" x14ac:dyDescent="0.25">
      <c r="A30" s="20" t="s">
        <v>54</v>
      </c>
      <c r="B30" s="20">
        <v>44110106406</v>
      </c>
      <c r="C30" s="20" t="s">
        <v>8</v>
      </c>
      <c r="D30" s="24">
        <v>40</v>
      </c>
      <c r="E30" s="19" t="s">
        <v>19</v>
      </c>
    </row>
    <row r="31" spans="1:6" s="28" customFormat="1" ht="12.75" x14ac:dyDescent="0.25">
      <c r="A31" s="36" t="s">
        <v>55</v>
      </c>
      <c r="B31" s="37"/>
      <c r="C31" s="25"/>
      <c r="D31" s="26">
        <f>SUM(D30)</f>
        <v>40</v>
      </c>
      <c r="E31" s="27"/>
    </row>
    <row r="32" spans="1:6" s="23" customFormat="1" ht="25.5" hidden="1" x14ac:dyDescent="0.25">
      <c r="A32" s="20" t="s">
        <v>13</v>
      </c>
      <c r="B32" s="20">
        <v>43648767270</v>
      </c>
      <c r="C32" s="32" t="s">
        <v>58</v>
      </c>
      <c r="D32" s="24"/>
      <c r="E32" s="19" t="s">
        <v>10</v>
      </c>
    </row>
    <row r="33" spans="1:5" s="23" customFormat="1" ht="25.5" hidden="1" x14ac:dyDescent="0.25">
      <c r="A33" s="20" t="s">
        <v>13</v>
      </c>
      <c r="B33" s="20">
        <v>43648767270</v>
      </c>
      <c r="C33" s="32" t="s">
        <v>58</v>
      </c>
      <c r="D33" s="24"/>
      <c r="E33" s="19" t="s">
        <v>11</v>
      </c>
    </row>
    <row r="34" spans="1:5" s="23" customFormat="1" ht="25.5" hidden="1" x14ac:dyDescent="0.25">
      <c r="A34" s="20" t="s">
        <v>13</v>
      </c>
      <c r="B34" s="20">
        <v>43648767270</v>
      </c>
      <c r="C34" s="32" t="s">
        <v>58</v>
      </c>
      <c r="D34" s="24"/>
      <c r="E34" s="19" t="s">
        <v>48</v>
      </c>
    </row>
    <row r="35" spans="1:5" s="28" customFormat="1" ht="12.75" hidden="1" x14ac:dyDescent="0.25">
      <c r="A35" s="36" t="s">
        <v>42</v>
      </c>
      <c r="B35" s="37"/>
      <c r="C35" s="27"/>
      <c r="D35" s="26">
        <f>SUM(D32:D34)</f>
        <v>0</v>
      </c>
      <c r="E35" s="27"/>
    </row>
    <row r="36" spans="1:5" s="23" customFormat="1" ht="12.75" x14ac:dyDescent="0.25">
      <c r="A36" s="20" t="s">
        <v>112</v>
      </c>
      <c r="B36" s="20">
        <v>4516378772</v>
      </c>
      <c r="C36" s="20" t="s">
        <v>8</v>
      </c>
      <c r="D36" s="24">
        <v>5</v>
      </c>
      <c r="E36" s="19" t="s">
        <v>11</v>
      </c>
    </row>
    <row r="37" spans="1:5" s="28" customFormat="1" ht="12.75" x14ac:dyDescent="0.25">
      <c r="A37" s="36" t="s">
        <v>113</v>
      </c>
      <c r="B37" s="37"/>
      <c r="C37" s="25"/>
      <c r="D37" s="26">
        <f>SUM(D36)</f>
        <v>5</v>
      </c>
      <c r="E37" s="27"/>
    </row>
    <row r="38" spans="1:5" s="23" customFormat="1" ht="12.75" x14ac:dyDescent="0.25">
      <c r="A38" s="20" t="s">
        <v>109</v>
      </c>
      <c r="B38" s="20">
        <v>62965036058</v>
      </c>
      <c r="C38" s="20" t="s">
        <v>5</v>
      </c>
      <c r="D38" s="24">
        <v>123.19</v>
      </c>
      <c r="E38" s="19" t="s">
        <v>108</v>
      </c>
    </row>
    <row r="39" spans="1:5" s="28" customFormat="1" ht="12.75" x14ac:dyDescent="0.25">
      <c r="A39" s="36" t="s">
        <v>110</v>
      </c>
      <c r="B39" s="37"/>
      <c r="C39" s="25"/>
      <c r="D39" s="26">
        <f>SUM(D38)</f>
        <v>123.19</v>
      </c>
      <c r="E39" s="27"/>
    </row>
    <row r="40" spans="1:5" s="23" customFormat="1" ht="12.75" x14ac:dyDescent="0.25">
      <c r="A40" s="20" t="s">
        <v>9</v>
      </c>
      <c r="B40" s="20">
        <v>46118101286</v>
      </c>
      <c r="C40" s="20" t="s">
        <v>8</v>
      </c>
      <c r="D40" s="24">
        <v>41.48</v>
      </c>
      <c r="E40" s="19" t="s">
        <v>7</v>
      </c>
    </row>
    <row r="41" spans="1:5" s="28" customFormat="1" ht="12.75" x14ac:dyDescent="0.25">
      <c r="A41" s="36" t="s">
        <v>43</v>
      </c>
      <c r="B41" s="37"/>
      <c r="C41" s="25"/>
      <c r="D41" s="26">
        <f>SUM(D40)</f>
        <v>41.48</v>
      </c>
      <c r="E41" s="27"/>
    </row>
    <row r="42" spans="1:5" s="23" customFormat="1" ht="12.75" x14ac:dyDescent="0.25">
      <c r="A42" s="20" t="s">
        <v>6</v>
      </c>
      <c r="B42" s="20">
        <v>19798348108</v>
      </c>
      <c r="C42" s="20" t="s">
        <v>5</v>
      </c>
      <c r="D42" s="24">
        <f>69.96+4.2</f>
        <v>74.16</v>
      </c>
      <c r="E42" s="19" t="s">
        <v>4</v>
      </c>
    </row>
    <row r="43" spans="1:5" s="28" customFormat="1" ht="12.75" x14ac:dyDescent="0.25">
      <c r="A43" s="36" t="s">
        <v>44</v>
      </c>
      <c r="B43" s="37"/>
      <c r="C43" s="25"/>
      <c r="D43" s="26">
        <f>SUM(D42)</f>
        <v>74.16</v>
      </c>
      <c r="E43" s="27"/>
    </row>
    <row r="44" spans="1:5" s="23" customFormat="1" ht="12.75" x14ac:dyDescent="0.25">
      <c r="A44" s="20" t="s">
        <v>49</v>
      </c>
      <c r="B44" s="20">
        <v>63073332379</v>
      </c>
      <c r="C44" s="20" t="s">
        <v>2</v>
      </c>
      <c r="D44" s="24">
        <v>753.23</v>
      </c>
      <c r="E44" s="19" t="s">
        <v>1</v>
      </c>
    </row>
    <row r="45" spans="1:5" s="28" customFormat="1" ht="12.75" x14ac:dyDescent="0.25">
      <c r="A45" s="36" t="s">
        <v>50</v>
      </c>
      <c r="B45" s="37"/>
      <c r="C45" s="25"/>
      <c r="D45" s="26">
        <f>SUM(D44)</f>
        <v>753.23</v>
      </c>
      <c r="E45" s="27"/>
    </row>
    <row r="46" spans="1:5" s="23" customFormat="1" ht="12.75" x14ac:dyDescent="0.25">
      <c r="A46" s="20" t="s">
        <v>96</v>
      </c>
      <c r="B46" s="31" t="s">
        <v>97</v>
      </c>
      <c r="C46" s="20" t="s">
        <v>2</v>
      </c>
      <c r="D46" s="24">
        <f>53.75+46.45</f>
        <v>100.2</v>
      </c>
      <c r="E46" s="19" t="s">
        <v>10</v>
      </c>
    </row>
    <row r="47" spans="1:5" s="28" customFormat="1" ht="12.75" x14ac:dyDescent="0.25">
      <c r="A47" s="36" t="s">
        <v>98</v>
      </c>
      <c r="B47" s="37"/>
      <c r="C47" s="25"/>
      <c r="D47" s="26">
        <f t="shared" ref="D47" si="0">SUM(D46)</f>
        <v>100.2</v>
      </c>
      <c r="E47" s="27"/>
    </row>
    <row r="48" spans="1:5" s="23" customFormat="1" ht="12.75" x14ac:dyDescent="0.25">
      <c r="A48" s="20" t="s">
        <v>59</v>
      </c>
      <c r="B48" s="20">
        <v>84409170714</v>
      </c>
      <c r="C48" s="20" t="s">
        <v>5</v>
      </c>
      <c r="D48" s="24">
        <f>79.3+39.06</f>
        <v>118.36</v>
      </c>
      <c r="E48" s="19" t="s">
        <v>11</v>
      </c>
    </row>
    <row r="49" spans="1:5" s="28" customFormat="1" ht="12.75" x14ac:dyDescent="0.25">
      <c r="A49" s="36" t="s">
        <v>60</v>
      </c>
      <c r="B49" s="37"/>
      <c r="C49" s="25"/>
      <c r="D49" s="26">
        <f t="shared" ref="D49" si="1">SUM(D48)</f>
        <v>118.36</v>
      </c>
      <c r="E49" s="27"/>
    </row>
    <row r="50" spans="1:5" s="23" customFormat="1" ht="12.75" x14ac:dyDescent="0.25">
      <c r="A50" s="20" t="s">
        <v>61</v>
      </c>
      <c r="B50" s="20">
        <v>56561032745</v>
      </c>
      <c r="C50" s="20" t="s">
        <v>62</v>
      </c>
      <c r="D50" s="24">
        <v>63.7</v>
      </c>
      <c r="E50" s="19" t="s">
        <v>4</v>
      </c>
    </row>
    <row r="51" spans="1:5" s="23" customFormat="1" ht="12.75" x14ac:dyDescent="0.25">
      <c r="A51" s="20" t="s">
        <v>61</v>
      </c>
      <c r="B51" s="20">
        <v>56561032745</v>
      </c>
      <c r="C51" s="20" t="s">
        <v>62</v>
      </c>
      <c r="D51" s="24">
        <v>33.14</v>
      </c>
      <c r="E51" s="19" t="s">
        <v>108</v>
      </c>
    </row>
    <row r="52" spans="1:5" s="23" customFormat="1" ht="12.75" x14ac:dyDescent="0.25">
      <c r="A52" s="20" t="s">
        <v>61</v>
      </c>
      <c r="B52" s="20">
        <v>56561032745</v>
      </c>
      <c r="C52" s="20" t="s">
        <v>62</v>
      </c>
      <c r="D52" s="24">
        <v>10.6</v>
      </c>
      <c r="E52" s="19" t="s">
        <v>11</v>
      </c>
    </row>
    <row r="53" spans="1:5" s="28" customFormat="1" ht="12.75" x14ac:dyDescent="0.25">
      <c r="A53" s="36" t="s">
        <v>63</v>
      </c>
      <c r="B53" s="37"/>
      <c r="C53" s="25"/>
      <c r="D53" s="26">
        <f>SUM(D50:D52)</f>
        <v>107.44</v>
      </c>
      <c r="E53" s="27"/>
    </row>
    <row r="54" spans="1:5" s="23" customFormat="1" ht="12.75" x14ac:dyDescent="0.25">
      <c r="A54" s="20" t="s">
        <v>82</v>
      </c>
      <c r="B54" s="20">
        <v>66089976432</v>
      </c>
      <c r="C54" s="20" t="s">
        <v>83</v>
      </c>
      <c r="D54" s="24">
        <f>12.97+53.9</f>
        <v>66.87</v>
      </c>
      <c r="E54" s="19" t="s">
        <v>11</v>
      </c>
    </row>
    <row r="55" spans="1:5" s="28" customFormat="1" ht="12.75" x14ac:dyDescent="0.25">
      <c r="A55" s="36" t="s">
        <v>84</v>
      </c>
      <c r="B55" s="37"/>
      <c r="C55" s="25"/>
      <c r="D55" s="26">
        <f t="shared" ref="D55" si="2">SUM(D54)</f>
        <v>66.87</v>
      </c>
      <c r="E55" s="27"/>
    </row>
    <row r="56" spans="1:5" s="23" customFormat="1" ht="12.75" hidden="1" x14ac:dyDescent="0.25">
      <c r="A56" s="20" t="s">
        <v>64</v>
      </c>
      <c r="B56" s="20">
        <v>26187994862</v>
      </c>
      <c r="C56" s="20" t="s">
        <v>2</v>
      </c>
      <c r="D56" s="24"/>
      <c r="E56" s="19" t="s">
        <v>66</v>
      </c>
    </row>
    <row r="57" spans="1:5" s="28" customFormat="1" ht="12.75" hidden="1" x14ac:dyDescent="0.25">
      <c r="A57" s="36" t="s">
        <v>65</v>
      </c>
      <c r="B57" s="37"/>
      <c r="C57" s="25"/>
      <c r="D57" s="26">
        <f t="shared" ref="D57" si="3">SUM(D56)</f>
        <v>0</v>
      </c>
      <c r="E57" s="27"/>
    </row>
    <row r="58" spans="1:5" s="23" customFormat="1" ht="12.75" x14ac:dyDescent="0.25">
      <c r="A58" s="20" t="s">
        <v>114</v>
      </c>
      <c r="B58" s="20">
        <v>15471608712</v>
      </c>
      <c r="C58" s="20" t="s">
        <v>2</v>
      </c>
      <c r="D58" s="24">
        <v>55</v>
      </c>
      <c r="E58" s="19" t="s">
        <v>116</v>
      </c>
    </row>
    <row r="59" spans="1:5" s="28" customFormat="1" ht="12.75" x14ac:dyDescent="0.25">
      <c r="A59" s="36" t="s">
        <v>115</v>
      </c>
      <c r="B59" s="37"/>
      <c r="C59" s="25"/>
      <c r="D59" s="26">
        <f t="shared" ref="D59" si="4">SUM(D58)</f>
        <v>55</v>
      </c>
      <c r="E59" s="27"/>
    </row>
    <row r="60" spans="1:5" s="23" customFormat="1" ht="12.75" x14ac:dyDescent="0.25">
      <c r="A60" s="20" t="s">
        <v>67</v>
      </c>
      <c r="B60" s="20">
        <v>27332507825</v>
      </c>
      <c r="C60" s="20" t="s">
        <v>68</v>
      </c>
      <c r="D60" s="24">
        <v>41.25</v>
      </c>
      <c r="E60" s="19" t="s">
        <v>7</v>
      </c>
    </row>
    <row r="61" spans="1:5" s="28" customFormat="1" ht="12.75" x14ac:dyDescent="0.25">
      <c r="A61" s="36" t="s">
        <v>69</v>
      </c>
      <c r="B61" s="37"/>
      <c r="C61" s="25"/>
      <c r="D61" s="26">
        <f t="shared" ref="D61" si="5">SUM(D60)</f>
        <v>41.25</v>
      </c>
      <c r="E61" s="27"/>
    </row>
    <row r="62" spans="1:5" s="23" customFormat="1" ht="12.75" hidden="1" x14ac:dyDescent="0.25">
      <c r="A62" s="20" t="s">
        <v>70</v>
      </c>
      <c r="B62" s="20">
        <v>28019763406</v>
      </c>
      <c r="C62" s="20" t="s">
        <v>5</v>
      </c>
      <c r="D62" s="24"/>
      <c r="E62" s="19" t="s">
        <v>10</v>
      </c>
    </row>
    <row r="63" spans="1:5" s="23" customFormat="1" ht="12.75" hidden="1" x14ac:dyDescent="0.25">
      <c r="A63" s="20" t="s">
        <v>70</v>
      </c>
      <c r="B63" s="20">
        <v>28019763406</v>
      </c>
      <c r="C63" s="20" t="s">
        <v>5</v>
      </c>
      <c r="D63" s="24"/>
      <c r="E63" s="19" t="s">
        <v>48</v>
      </c>
    </row>
    <row r="64" spans="1:5" s="23" customFormat="1" ht="12.75" hidden="1" x14ac:dyDescent="0.25">
      <c r="A64" s="20" t="s">
        <v>70</v>
      </c>
      <c r="B64" s="20">
        <v>28019763406</v>
      </c>
      <c r="C64" s="20" t="s">
        <v>5</v>
      </c>
      <c r="D64" s="24"/>
      <c r="E64" s="19" t="s">
        <v>11</v>
      </c>
    </row>
    <row r="65" spans="1:5" s="28" customFormat="1" ht="12.75" hidden="1" x14ac:dyDescent="0.25">
      <c r="A65" s="36" t="s">
        <v>71</v>
      </c>
      <c r="B65" s="37"/>
      <c r="C65" s="25"/>
      <c r="D65" s="26">
        <f>SUM(D62:D64)</f>
        <v>0</v>
      </c>
      <c r="E65" s="27"/>
    </row>
    <row r="66" spans="1:5" s="23" customFormat="1" ht="12.75" x14ac:dyDescent="0.25">
      <c r="A66" s="20" t="s">
        <v>111</v>
      </c>
      <c r="B66" s="20">
        <v>45911352380</v>
      </c>
      <c r="C66" s="20" t="s">
        <v>5</v>
      </c>
      <c r="D66" s="24">
        <v>89.75</v>
      </c>
      <c r="E66" s="19" t="s">
        <v>52</v>
      </c>
    </row>
    <row r="67" spans="1:5" s="28" customFormat="1" ht="12.75" x14ac:dyDescent="0.25">
      <c r="A67" s="36" t="s">
        <v>119</v>
      </c>
      <c r="B67" s="37"/>
      <c r="C67" s="25"/>
      <c r="D67" s="26">
        <f t="shared" ref="D67" si="6">SUM(D66)</f>
        <v>89.75</v>
      </c>
      <c r="E67" s="27"/>
    </row>
    <row r="68" spans="1:5" s="23" customFormat="1" ht="12.75" x14ac:dyDescent="0.25">
      <c r="A68" s="20" t="s">
        <v>120</v>
      </c>
      <c r="B68" s="20">
        <v>47572307588</v>
      </c>
      <c r="C68" s="20" t="s">
        <v>122</v>
      </c>
      <c r="D68" s="24">
        <v>47.01</v>
      </c>
      <c r="E68" s="19" t="s">
        <v>10</v>
      </c>
    </row>
    <row r="69" spans="1:5" s="28" customFormat="1" ht="12.75" x14ac:dyDescent="0.25">
      <c r="A69" s="36" t="s">
        <v>121</v>
      </c>
      <c r="B69" s="37"/>
      <c r="C69" s="25"/>
      <c r="D69" s="26">
        <f t="shared" ref="D69" si="7">SUM(D68)</f>
        <v>47.01</v>
      </c>
      <c r="E69" s="27"/>
    </row>
    <row r="70" spans="1:5" s="23" customFormat="1" ht="12.75" x14ac:dyDescent="0.25">
      <c r="A70" s="20" t="s">
        <v>117</v>
      </c>
      <c r="B70" s="20">
        <v>46108893754</v>
      </c>
      <c r="C70" s="20" t="s">
        <v>2</v>
      </c>
      <c r="D70" s="24">
        <v>26.97</v>
      </c>
      <c r="E70" s="19" t="s">
        <v>11</v>
      </c>
    </row>
    <row r="71" spans="1:5" s="28" customFormat="1" ht="12.75" x14ac:dyDescent="0.25">
      <c r="A71" s="36" t="s">
        <v>118</v>
      </c>
      <c r="B71" s="37"/>
      <c r="C71" s="25"/>
      <c r="D71" s="26">
        <f>SUM(D70:D70)</f>
        <v>26.97</v>
      </c>
      <c r="E71" s="27"/>
    </row>
    <row r="72" spans="1:5" s="23" customFormat="1" ht="12.75" x14ac:dyDescent="0.25">
      <c r="A72" s="20" t="s">
        <v>92</v>
      </c>
      <c r="B72" s="20">
        <v>47992410587</v>
      </c>
      <c r="C72" s="20" t="s">
        <v>5</v>
      </c>
      <c r="D72" s="24">
        <v>20</v>
      </c>
      <c r="E72" s="19" t="s">
        <v>11</v>
      </c>
    </row>
    <row r="73" spans="1:5" s="28" customFormat="1" ht="12.75" x14ac:dyDescent="0.25">
      <c r="A73" s="36" t="s">
        <v>95</v>
      </c>
      <c r="B73" s="37"/>
      <c r="C73" s="25"/>
      <c r="D73" s="26">
        <f t="shared" ref="D73" si="8">SUM(D72)</f>
        <v>20</v>
      </c>
      <c r="E73" s="27"/>
    </row>
    <row r="74" spans="1:5" s="23" customFormat="1" ht="12.75" x14ac:dyDescent="0.25">
      <c r="A74" s="20" t="s">
        <v>72</v>
      </c>
      <c r="B74" s="20">
        <v>52931027628</v>
      </c>
      <c r="C74" s="20" t="s">
        <v>2</v>
      </c>
      <c r="D74" s="24">
        <v>1615.73</v>
      </c>
      <c r="E74" s="19" t="s">
        <v>11</v>
      </c>
    </row>
    <row r="75" spans="1:5" s="28" customFormat="1" ht="12.75" x14ac:dyDescent="0.25">
      <c r="A75" s="36" t="s">
        <v>73</v>
      </c>
      <c r="B75" s="37"/>
      <c r="C75" s="25"/>
      <c r="D75" s="26">
        <f t="shared" ref="D75" si="9">SUM(D74)</f>
        <v>1615.73</v>
      </c>
      <c r="E75" s="27"/>
    </row>
    <row r="76" spans="1:5" ht="13.9" customHeight="1" x14ac:dyDescent="0.25">
      <c r="A76" s="20" t="s">
        <v>75</v>
      </c>
      <c r="B76" s="20">
        <v>41317489366</v>
      </c>
      <c r="C76" s="20" t="s">
        <v>76</v>
      </c>
      <c r="D76" s="24">
        <f>2134.36+1723.04</f>
        <v>3857.4</v>
      </c>
      <c r="E76" s="19" t="s">
        <v>1</v>
      </c>
    </row>
    <row r="77" spans="1:5" s="9" customFormat="1" ht="13.9" customHeight="1" x14ac:dyDescent="0.25">
      <c r="A77" s="36" t="s">
        <v>77</v>
      </c>
      <c r="B77" s="37"/>
      <c r="C77" s="25"/>
      <c r="D77" s="26">
        <f>SUM(D76)</f>
        <v>3857.4</v>
      </c>
      <c r="E77" s="35"/>
    </row>
    <row r="78" spans="1:5" ht="13.9" customHeight="1" x14ac:dyDescent="0.25">
      <c r="A78" s="20" t="s">
        <v>93</v>
      </c>
      <c r="B78" s="20">
        <v>64546066176</v>
      </c>
      <c r="C78" s="20" t="s">
        <v>2</v>
      </c>
      <c r="D78" s="24">
        <v>37.5</v>
      </c>
      <c r="E78" s="19" t="s">
        <v>11</v>
      </c>
    </row>
    <row r="79" spans="1:5" s="9" customFormat="1" ht="13.9" customHeight="1" x14ac:dyDescent="0.25">
      <c r="A79" s="42" t="s">
        <v>94</v>
      </c>
      <c r="B79" s="43"/>
      <c r="C79" s="25"/>
      <c r="D79" s="26">
        <f>SUM(D78)</f>
        <v>37.5</v>
      </c>
      <c r="E79" s="35"/>
    </row>
    <row r="80" spans="1:5" ht="13.9" customHeight="1" x14ac:dyDescent="0.25">
      <c r="A80" s="20" t="s">
        <v>78</v>
      </c>
      <c r="B80" s="20">
        <v>73660371074</v>
      </c>
      <c r="C80" s="20" t="s">
        <v>79</v>
      </c>
      <c r="D80" s="24">
        <f>34.34+55.45+83.19</f>
        <v>172.98000000000002</v>
      </c>
      <c r="E80" s="19" t="s">
        <v>11</v>
      </c>
    </row>
    <row r="81" spans="1:5" s="9" customFormat="1" ht="13.9" customHeight="1" x14ac:dyDescent="0.25">
      <c r="A81" s="42" t="s">
        <v>80</v>
      </c>
      <c r="B81" s="43"/>
      <c r="C81" s="25"/>
      <c r="D81" s="26">
        <f>SUM(D80)</f>
        <v>172.98000000000002</v>
      </c>
      <c r="E81" s="35"/>
    </row>
    <row r="82" spans="1:5" ht="13.9" customHeight="1" x14ac:dyDescent="0.25">
      <c r="A82" s="20" t="s">
        <v>90</v>
      </c>
      <c r="B82" s="20">
        <v>82888704837</v>
      </c>
      <c r="C82" s="20" t="s">
        <v>91</v>
      </c>
      <c r="D82" s="24">
        <v>62.5</v>
      </c>
      <c r="E82" s="19" t="s">
        <v>81</v>
      </c>
    </row>
    <row r="83" spans="1:5" s="9" customFormat="1" ht="13.9" customHeight="1" x14ac:dyDescent="0.25">
      <c r="A83" s="42" t="s">
        <v>89</v>
      </c>
      <c r="B83" s="43"/>
      <c r="C83" s="25"/>
      <c r="D83" s="26">
        <f>SUM(D82)</f>
        <v>62.5</v>
      </c>
      <c r="E83" s="35"/>
    </row>
    <row r="84" spans="1:5" ht="13.9" customHeight="1" x14ac:dyDescent="0.25">
      <c r="A84" s="20" t="s">
        <v>99</v>
      </c>
      <c r="B84" s="20" t="s">
        <v>102</v>
      </c>
      <c r="C84" s="20" t="s">
        <v>101</v>
      </c>
      <c r="D84" s="24">
        <f>24455+3150</f>
        <v>27605</v>
      </c>
      <c r="E84" s="19" t="s">
        <v>103</v>
      </c>
    </row>
    <row r="85" spans="1:5" s="9" customFormat="1" ht="13.9" customHeight="1" x14ac:dyDescent="0.25">
      <c r="A85" s="42" t="s">
        <v>100</v>
      </c>
      <c r="B85" s="43"/>
      <c r="C85" s="25"/>
      <c r="D85" s="26">
        <f>SUM(D84)</f>
        <v>27605</v>
      </c>
      <c r="E85" s="35"/>
    </row>
    <row r="86" spans="1:5" s="23" customFormat="1" ht="12.75" x14ac:dyDescent="0.25">
      <c r="A86" s="20" t="s">
        <v>56</v>
      </c>
      <c r="B86" s="20">
        <v>75550985023</v>
      </c>
      <c r="C86" s="20" t="s">
        <v>2</v>
      </c>
      <c r="D86" s="24">
        <v>22.01</v>
      </c>
      <c r="E86" s="19" t="s">
        <v>11</v>
      </c>
    </row>
    <row r="87" spans="1:5" s="28" customFormat="1" ht="12.75" x14ac:dyDescent="0.25">
      <c r="A87" s="36" t="s">
        <v>57</v>
      </c>
      <c r="B87" s="37"/>
      <c r="C87" s="25"/>
      <c r="D87" s="26">
        <f>SUM(D86)</f>
        <v>22.01</v>
      </c>
      <c r="E87" s="27"/>
    </row>
    <row r="88" spans="1:5" s="23" customFormat="1" ht="12.75" x14ac:dyDescent="0.25">
      <c r="A88" s="20" t="s">
        <v>123</v>
      </c>
      <c r="B88" s="20">
        <v>28406115764</v>
      </c>
      <c r="C88" s="20" t="s">
        <v>2</v>
      </c>
      <c r="D88" s="24">
        <v>503.64</v>
      </c>
      <c r="E88" s="19" t="s">
        <v>66</v>
      </c>
    </row>
    <row r="89" spans="1:5" s="28" customFormat="1" ht="12.75" x14ac:dyDescent="0.25">
      <c r="A89" s="36" t="s">
        <v>124</v>
      </c>
      <c r="B89" s="37"/>
      <c r="C89" s="25"/>
      <c r="D89" s="26">
        <f>SUM(D88)</f>
        <v>503.64</v>
      </c>
      <c r="E89" s="27"/>
    </row>
    <row r="90" spans="1:5" s="23" customFormat="1" ht="13.5" x14ac:dyDescent="0.25">
      <c r="A90" s="20" t="s">
        <v>125</v>
      </c>
      <c r="B90" s="20">
        <v>2616321874</v>
      </c>
      <c r="C90" s="20" t="s">
        <v>5</v>
      </c>
      <c r="D90" s="24">
        <v>36.25</v>
      </c>
      <c r="E90" s="19" t="s">
        <v>127</v>
      </c>
    </row>
    <row r="91" spans="1:5" s="28" customFormat="1" ht="12.75" x14ac:dyDescent="0.25">
      <c r="A91" s="36" t="s">
        <v>126</v>
      </c>
      <c r="B91" s="37"/>
      <c r="C91" s="25"/>
      <c r="D91" s="26">
        <f>SUM(D90)</f>
        <v>36.25</v>
      </c>
      <c r="E91" s="27"/>
    </row>
    <row r="92" spans="1:5" s="23" customFormat="1" ht="12.75" x14ac:dyDescent="0.25">
      <c r="A92" s="20" t="s">
        <v>128</v>
      </c>
      <c r="B92" s="20">
        <v>20829194234</v>
      </c>
      <c r="C92" s="20" t="s">
        <v>5</v>
      </c>
      <c r="D92" s="24">
        <v>252.94</v>
      </c>
      <c r="E92" s="19" t="s">
        <v>19</v>
      </c>
    </row>
    <row r="93" spans="1:5" s="28" customFormat="1" ht="12.75" x14ac:dyDescent="0.25">
      <c r="A93" s="36" t="s">
        <v>129</v>
      </c>
      <c r="B93" s="37"/>
      <c r="C93" s="25"/>
      <c r="D93" s="26">
        <f>SUM(D92)</f>
        <v>252.94</v>
      </c>
      <c r="E93" s="27"/>
    </row>
    <row r="94" spans="1:5" s="23" customFormat="1" ht="12.75" hidden="1" x14ac:dyDescent="0.25">
      <c r="A94" s="20"/>
      <c r="B94" s="20"/>
      <c r="C94" s="20"/>
      <c r="D94" s="24"/>
      <c r="E94" s="19"/>
    </row>
    <row r="95" spans="1:5" s="28" customFormat="1" ht="12.75" hidden="1" x14ac:dyDescent="0.25">
      <c r="A95" s="36" t="s">
        <v>47</v>
      </c>
      <c r="B95" s="37"/>
      <c r="C95" s="25"/>
      <c r="D95" s="26">
        <f t="shared" ref="D95" si="10">SUM(D94)</f>
        <v>0</v>
      </c>
      <c r="E95" s="27"/>
    </row>
    <row r="96" spans="1:5" ht="21" customHeight="1" x14ac:dyDescent="0.25">
      <c r="A96" s="38" t="s">
        <v>88</v>
      </c>
      <c r="B96" s="39"/>
      <c r="C96" s="40"/>
      <c r="D96" s="33">
        <f>+D7+D9+D11+D13+D15+D19+D21+D23+D25+D27+D29+D31+D35+D37+D39+D43+D41+D45+D17+D47+D49+D53+D55+D57+D59+D61+D65+D67+D69+D71+D73+D75+D77+D79+D81+D83+D85+D87+D89+D91+D93</f>
        <v>37772.920000000006</v>
      </c>
      <c r="E96" s="34"/>
    </row>
    <row r="97" spans="5:5" x14ac:dyDescent="0.25">
      <c r="E97" s="4"/>
    </row>
    <row r="98" spans="5:5" x14ac:dyDescent="0.25">
      <c r="E98" s="4"/>
    </row>
    <row r="99" spans="5:5" x14ac:dyDescent="0.25">
      <c r="E99" s="4"/>
    </row>
    <row r="100" spans="5:5" x14ac:dyDescent="0.25">
      <c r="E100" s="4"/>
    </row>
    <row r="101" spans="5:5" x14ac:dyDescent="0.25">
      <c r="E101" s="4"/>
    </row>
    <row r="102" spans="5:5" x14ac:dyDescent="0.25">
      <c r="E102" s="4"/>
    </row>
    <row r="103" spans="5:5" x14ac:dyDescent="0.25">
      <c r="E103" s="4"/>
    </row>
    <row r="104" spans="5:5" x14ac:dyDescent="0.25">
      <c r="E104" s="4"/>
    </row>
    <row r="105" spans="5:5" x14ac:dyDescent="0.25">
      <c r="E105" s="4"/>
    </row>
    <row r="106" spans="5:5" x14ac:dyDescent="0.25">
      <c r="E106" s="4"/>
    </row>
  </sheetData>
  <mergeCells count="44">
    <mergeCell ref="A77:B77"/>
    <mergeCell ref="A95:B95"/>
    <mergeCell ref="A59:B59"/>
    <mergeCell ref="A61:B61"/>
    <mergeCell ref="A65:B65"/>
    <mergeCell ref="A79:B79"/>
    <mergeCell ref="A81:B81"/>
    <mergeCell ref="A83:B83"/>
    <mergeCell ref="A85:B85"/>
    <mergeCell ref="A67:B67"/>
    <mergeCell ref="A69:B69"/>
    <mergeCell ref="A71:B71"/>
    <mergeCell ref="A73:B73"/>
    <mergeCell ref="A75:B75"/>
    <mergeCell ref="A87:B87"/>
    <mergeCell ref="A89:B89"/>
    <mergeCell ref="A47:B47"/>
    <mergeCell ref="A49:B49"/>
    <mergeCell ref="A53:B53"/>
    <mergeCell ref="A55:B55"/>
    <mergeCell ref="A57:B57"/>
    <mergeCell ref="A29:B29"/>
    <mergeCell ref="A9:B9"/>
    <mergeCell ref="A11:B11"/>
    <mergeCell ref="A7:B7"/>
    <mergeCell ref="A13:B13"/>
    <mergeCell ref="A15:B15"/>
    <mergeCell ref="A17:B17"/>
    <mergeCell ref="A91:B91"/>
    <mergeCell ref="A93:B93"/>
    <mergeCell ref="A45:B45"/>
    <mergeCell ref="A96:C96"/>
    <mergeCell ref="A4:E4"/>
    <mergeCell ref="A31:B31"/>
    <mergeCell ref="A35:B35"/>
    <mergeCell ref="A37:B37"/>
    <mergeCell ref="A39:B39"/>
    <mergeCell ref="A41:B41"/>
    <mergeCell ref="A43:B43"/>
    <mergeCell ref="A19:B19"/>
    <mergeCell ref="A21:B21"/>
    <mergeCell ref="A23:B23"/>
    <mergeCell ref="A25:B25"/>
    <mergeCell ref="A27:B27"/>
  </mergeCells>
  <pageMargins left="0.7" right="0.7" top="0.75" bottom="0.75" header="0.3" footer="0.3"/>
  <pageSetup paperSize="9" scale="85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zoomScale="130" zoomScaleNormal="130" workbookViewId="0">
      <selection activeCell="C11" sqref="C11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6" t="s">
        <v>30</v>
      </c>
      <c r="B1" s="7"/>
      <c r="C1" s="7"/>
      <c r="D1" s="7"/>
    </row>
    <row r="2" spans="1:6" x14ac:dyDescent="0.25">
      <c r="A2" s="8" t="s">
        <v>31</v>
      </c>
      <c r="B2" s="7"/>
      <c r="C2" s="7"/>
      <c r="D2" s="7"/>
    </row>
    <row r="3" spans="1:6" ht="38.450000000000003" customHeight="1" x14ac:dyDescent="0.25"/>
    <row r="4" spans="1:6" s="9" customFormat="1" ht="47.45" customHeight="1" x14ac:dyDescent="0.25">
      <c r="A4" s="44" t="s">
        <v>86</v>
      </c>
      <c r="B4" s="45"/>
      <c r="C4" s="6"/>
      <c r="E4" s="6"/>
      <c r="F4" s="1"/>
    </row>
    <row r="5" spans="1:6" s="9" customFormat="1" ht="40.15" customHeight="1" x14ac:dyDescent="0.25">
      <c r="A5" s="12" t="s">
        <v>26</v>
      </c>
      <c r="B5" s="5" t="s">
        <v>25</v>
      </c>
    </row>
    <row r="6" spans="1:6" ht="30.6" customHeight="1" x14ac:dyDescent="0.25">
      <c r="A6" s="11">
        <v>2051.58</v>
      </c>
      <c r="B6" s="10" t="s">
        <v>24</v>
      </c>
      <c r="D6" s="1"/>
      <c r="E6" s="1"/>
    </row>
    <row r="7" spans="1:6" ht="30.6" customHeight="1" x14ac:dyDescent="0.25">
      <c r="A7" s="11">
        <f>66+3000+120.96+4215.68+120.96+179.35+1500+1500</f>
        <v>10702.95</v>
      </c>
      <c r="B7" s="10" t="s">
        <v>12</v>
      </c>
      <c r="D7" s="1"/>
      <c r="E7" s="1"/>
    </row>
    <row r="8" spans="1:6" ht="30.6" customHeight="1" x14ac:dyDescent="0.25">
      <c r="A8" s="11">
        <f>66989.04-436.08-253.23</f>
        <v>66299.73</v>
      </c>
      <c r="B8" s="10" t="s">
        <v>45</v>
      </c>
      <c r="D8" s="1"/>
      <c r="E8" s="1"/>
    </row>
    <row r="9" spans="1:6" ht="30.6" customHeight="1" x14ac:dyDescent="0.25">
      <c r="A9" s="11">
        <f>11053.21-71.95-41.78</f>
        <v>10939.479999999998</v>
      </c>
      <c r="B9" s="10" t="s">
        <v>46</v>
      </c>
      <c r="D9" s="1"/>
      <c r="E9" s="1"/>
    </row>
    <row r="10" spans="1:6" ht="30.6" customHeight="1" x14ac:dyDescent="0.25">
      <c r="A10" s="11">
        <v>675.9</v>
      </c>
      <c r="B10" s="10" t="s">
        <v>0</v>
      </c>
      <c r="C10" s="18"/>
      <c r="D10" s="1"/>
      <c r="E10" s="1"/>
    </row>
    <row r="11" spans="1:6" ht="30.6" customHeight="1" x14ac:dyDescent="0.25">
      <c r="A11" s="11">
        <v>1619.8</v>
      </c>
      <c r="B11" s="10" t="s">
        <v>74</v>
      </c>
      <c r="C11" s="18"/>
      <c r="D11" s="1"/>
      <c r="E11" s="1"/>
    </row>
    <row r="12" spans="1:6" s="15" customFormat="1" ht="24.6" customHeight="1" x14ac:dyDescent="0.25">
      <c r="A12" s="13">
        <f>SUM(A6:A11)</f>
        <v>92289.439999999988</v>
      </c>
      <c r="B12" s="14" t="s">
        <v>87</v>
      </c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  <row r="22" spans="5:5" x14ac:dyDescent="0.25">
      <c r="E22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Windows User</cp:lastModifiedBy>
  <cp:lastPrinted>2024-05-20T11:05:35Z</cp:lastPrinted>
  <dcterms:created xsi:type="dcterms:W3CDTF">2024-02-09T11:47:19Z</dcterms:created>
  <dcterms:modified xsi:type="dcterms:W3CDTF">2024-05-20T11:09:57Z</dcterms:modified>
</cp:coreProperties>
</file>